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67" i="1"/>
  <c r="O68"/>
  <c r="N63"/>
  <c r="J63"/>
  <c r="F63"/>
  <c r="J62"/>
  <c r="N60"/>
  <c r="N59"/>
  <c r="N58"/>
  <c r="F57"/>
  <c r="F56"/>
  <c r="N44"/>
  <c r="J44"/>
  <c r="F44"/>
  <c r="N43"/>
  <c r="J43"/>
  <c r="F43"/>
  <c r="N42"/>
  <c r="J42"/>
  <c r="F42"/>
  <c r="N39"/>
  <c r="J39"/>
  <c r="F39"/>
  <c r="N38"/>
  <c r="J38"/>
  <c r="F38"/>
  <c r="N35"/>
  <c r="J35"/>
  <c r="F35"/>
  <c r="N34"/>
  <c r="J34"/>
  <c r="F34"/>
  <c r="N33"/>
  <c r="J33"/>
  <c r="F33"/>
  <c r="N32"/>
  <c r="J32"/>
  <c r="F32"/>
  <c r="N29"/>
  <c r="J29"/>
  <c r="F29"/>
  <c r="N28"/>
  <c r="J28"/>
  <c r="F28"/>
  <c r="N27"/>
  <c r="J27"/>
  <c r="F27"/>
  <c r="N26"/>
  <c r="J26"/>
  <c r="F26"/>
  <c r="N23"/>
  <c r="J23"/>
  <c r="F23"/>
  <c r="N22"/>
  <c r="J22"/>
  <c r="F22"/>
  <c r="N21"/>
  <c r="J21"/>
  <c r="F21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1"/>
  <c r="J11"/>
  <c r="F11"/>
  <c r="N10"/>
  <c r="J10"/>
  <c r="F10"/>
  <c r="N9"/>
  <c r="J9"/>
  <c r="F9"/>
  <c r="N8"/>
  <c r="J8"/>
  <c r="F8"/>
  <c r="N40"/>
  <c r="J24"/>
  <c r="J45"/>
  <c r="F62"/>
  <c r="J12"/>
  <c r="N12"/>
  <c r="F24"/>
  <c r="N30"/>
  <c r="J30"/>
  <c r="J36"/>
  <c r="J40"/>
  <c r="F40"/>
  <c r="F45"/>
  <c r="F12"/>
  <c r="N24"/>
  <c r="N45"/>
  <c r="N36"/>
  <c r="F30"/>
  <c r="N62"/>
  <c r="F36"/>
  <c r="J64"/>
  <c r="N64"/>
  <c r="F64"/>
</calcChain>
</file>

<file path=xl/sharedStrings.xml><?xml version="1.0" encoding="utf-8"?>
<sst xmlns="http://schemas.openxmlformats.org/spreadsheetml/2006/main" count="121" uniqueCount="106">
  <si>
    <t>1.Содержание помещений общего пользования</t>
  </si>
  <si>
    <t>объем</t>
  </si>
  <si>
    <t>кол-в в месяц</t>
  </si>
  <si>
    <t>цена</t>
  </si>
  <si>
    <t>сумма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</si>
  <si>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</si>
  <si>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</si>
  <si>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</si>
  <si>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</si>
  <si>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</si>
  <si>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</si>
  <si>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</si>
  <si>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</si>
  <si>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</si>
  <si>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</si>
  <si>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</si>
  <si>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</si>
  <si>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</si>
  <si>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</si>
  <si>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</si>
  <si>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</si>
  <si>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</si>
  <si>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</si>
  <si>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</si>
  <si>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</si>
  <si>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</si>
  <si>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</si>
  <si>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</si>
  <si>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</si>
  <si>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</si>
  <si>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</si>
  <si>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</si>
  <si>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</si>
  <si>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</si>
  <si>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</si>
  <si>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</si>
  <si>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</si>
  <si>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</si>
  <si>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</si>
  <si>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</si>
  <si>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</si>
  <si>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</si>
  <si>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</si>
  <si>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>Регулировка и наладка системы ЦО</t>
  </si>
  <si>
    <t>а</t>
  </si>
  <si>
    <t>б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</si>
  <si>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</si>
  <si>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</si>
  <si>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</si>
  <si>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</si>
  <si>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</si>
  <si>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</si>
  <si>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</si>
  <si>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</si>
  <si>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</si>
  <si>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</si>
  <si>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</si>
  <si>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</si>
  <si>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</si>
  <si>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</si>
  <si>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</si>
  <si>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</si>
  <si>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</si>
  <si>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</si>
  <si>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</si>
  <si>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</si>
  <si>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</si>
  <si>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</si>
  <si>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 xml:space="preserve">смена крана шарового Ду 20 мм </t>
  </si>
  <si>
    <t>смена боченка Ду 20 мм</t>
  </si>
  <si>
    <t>ремонт в узле ввода ГВС:</t>
  </si>
  <si>
    <t>смена участка трубы ВГП Ду  40*3,5</t>
  </si>
  <si>
    <t>кран стальной под приварку Ду 40 AguaLINE</t>
  </si>
  <si>
    <t>в</t>
  </si>
  <si>
    <t>сварочные работы</t>
  </si>
  <si>
    <t>Текущий ремонт конструктивных элементов (непредвиденные работы)</t>
  </si>
  <si>
    <t>ремонт дощатого пола (1000*150*25)*3 со сменой п/мат-ла</t>
  </si>
  <si>
    <t>разборка деревянных полов</t>
  </si>
  <si>
    <t>покраска полов</t>
  </si>
  <si>
    <t>укрепление дверного шарнира</t>
  </si>
  <si>
    <t>удаление сосулей с кровли (без ТВ)</t>
  </si>
  <si>
    <t>покраска контейнеров на площадках ТБО и мусорокамерах с нанесением трафарета</t>
  </si>
  <si>
    <t xml:space="preserve">     Итого сумма затрат по дому</t>
  </si>
  <si>
    <t>по управлению и обслуживанию</t>
  </si>
  <si>
    <t>МКД по ул.Гоголя 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</si>
  <si>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</si>
  <si>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</si>
  <si>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</si>
  <si>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</si>
  <si>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</si>
  <si>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</si>
  <si>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</si>
  <si>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</si>
  <si>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</si>
  <si>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</si>
  <si>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</si>
  <si>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</si>
  <si>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</si>
  <si>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</si>
  <si>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</si>
  <si>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</si>
  <si>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г</t>
  </si>
  <si>
    <t>д</t>
  </si>
  <si>
    <t>е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</si>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</sst>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16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0" fontId="4" fillId="0" borderId="0" xfId="0" applyFont="1"/>
    <xf numFmtId="0" fontId="3" fillId="0" borderId="1" xfId="0" applyFont="1" applyFill="1" applyBorder="1"/>
    <xf numFmtId="0" fontId="4" fillId="0" borderId="1" xfId="0" applyFont="1" applyBorder="1"/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2" fontId="4" fillId="0" borderId="0" xfId="0" applyNumberFormat="1" applyFont="1" applyBorder="1" applyAlignment="1">
      <alignment wrapText="1"/>
    </xf>
    <xf numFmtId="0" fontId="4" fillId="0" borderId="0" xfId="0" applyFont="1" applyBorder="1"/>
    <xf numFmtId="0" fontId="1" fillId="0" borderId="1" xfId="0" applyFont="1" applyFill="1" applyBorder="1" applyAlignment="1">
      <alignment horizontal="center"/>
    </xf>
    <xf numFmtId="0" fontId="6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5" fillId="0" borderId="1" xfId="2" applyNumberFormat="1" applyFont="1" applyBorder="1" applyAlignment="1"/>
    <xf numFmtId="0" fontId="3" fillId="0" borderId="1" xfId="1" applyFont="1" applyBorder="1"/>
    <xf numFmtId="0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7" fillId="0" borderId="1" xfId="0" applyFont="1" applyBorder="1"/>
    <xf numFmtId="2" fontId="6" fillId="0" borderId="1" xfId="1" applyNumberFormat="1" applyFont="1" applyBorder="1"/>
    <xf numFmtId="0" fontId="4" fillId="0" borderId="1" xfId="0" applyFont="1" applyFill="1" applyBorder="1" applyAlignment="1">
      <alignment vertical="center"/>
    </xf>
    <xf numFmtId="2" fontId="4" fillId="0" borderId="1" xfId="1" applyNumberFormat="1" applyFont="1" applyBorder="1"/>
    <xf numFmtId="0" fontId="4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/>
    <xf numFmtId="0" fontId="11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topLeftCell="A4" workbookViewId="0">
      <selection activeCell="B5" sqref="B5"/>
    </sheetView>
  </sheetViews>
  <sheetFormatPr defaultColWidth="9.109375" defaultRowHeight="13.8"/>
  <cols>
    <col min="1" max="1" width="5" style="7" customWidth="1"/>
    <col min="2" max="2" width="70.88671875" style="7" customWidth="1"/>
    <col min="3" max="5" width="6.6640625" style="20" hidden="1" customWidth="1"/>
    <col min="6" max="6" width="8.109375" style="20" hidden="1" customWidth="1"/>
    <col min="7" max="9" width="6.6640625" style="20" hidden="1" customWidth="1"/>
    <col min="10" max="10" width="8.6640625" style="20" hidden="1" customWidth="1"/>
    <col min="11" max="13" width="6.6640625" style="20" hidden="1" customWidth="1"/>
    <col min="14" max="14" width="7.33203125" style="20" hidden="1" customWidth="1"/>
    <col min="15" max="15" width="14.5546875" style="20" customWidth="1"/>
    <col min="16" max="208" width="9.109375" style="7" customWidth="1"/>
    <col min="209" max="209" width="5" style="7" customWidth="1"/>
    <col min="210" max="210" width="49.5546875" style="7" customWidth="1"/>
    <col min="211" max="211" width="7.109375" style="7" customWidth="1"/>
    <col min="212" max="212" width="9" style="7" customWidth="1"/>
    <col min="213" max="213" width="8.109375" style="7" customWidth="1"/>
    <col min="214" max="214" width="6.88671875" style="7" customWidth="1"/>
    <col min="215" max="215" width="11.109375" style="7" customWidth="1"/>
    <col min="216" max="216" width="14.109375" style="7" customWidth="1"/>
    <col min="217" max="228" width="0" style="7" hidden="1" customWidth="1"/>
    <col min="229" max="229" width="7.33203125" style="7" customWidth="1"/>
    <col min="230" max="230" width="8.33203125" style="7" customWidth="1"/>
    <col min="231" max="232" width="8" style="7" customWidth="1"/>
    <col min="233" max="233" width="7.6640625" style="7" customWidth="1"/>
    <col min="234" max="235" width="6.5546875" style="7" customWidth="1"/>
    <col min="236" max="236" width="7.109375" style="7" customWidth="1"/>
    <col min="237" max="16384" width="9.109375" style="7"/>
  </cols>
  <sheetData>
    <row r="1" spans="1:15" s="1" customFormat="1">
      <c r="A1" s="53" t="s">
        <v>89</v>
      </c>
      <c r="B1" s="53"/>
    </row>
    <row r="2" spans="1:15" s="1" customFormat="1">
      <c r="A2" s="53" t="s">
        <v>83</v>
      </c>
      <c r="B2" s="53"/>
    </row>
    <row r="3" spans="1:15" s="1" customFormat="1">
      <c r="A3" s="53" t="s">
        <v>84</v>
      </c>
      <c r="B3" s="53"/>
    </row>
    <row r="4" spans="1:15" s="1" customFormat="1">
      <c r="A4" s="34"/>
      <c r="B4" s="34"/>
    </row>
    <row r="5" spans="1:15" s="2" customFormat="1">
      <c r="B5" s="50" t="s">
        <v>105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">
        <v>-18431.39</v>
      </c>
    </row>
    <row r="6" spans="1:15" ht="20.399999999999999" customHeight="1">
      <c r="A6" s="4"/>
      <c r="B6" s="5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1</v>
      </c>
      <c r="H6" s="6" t="s">
        <v>2</v>
      </c>
      <c r="I6" s="6" t="s">
        <v>3</v>
      </c>
      <c r="J6" s="6" t="s">
        <v>4</v>
      </c>
      <c r="K6" s="6" t="s">
        <v>1</v>
      </c>
      <c r="L6" s="6" t="s">
        <v>2</v>
      </c>
      <c r="M6" s="6" t="s">
        <v>3</v>
      </c>
      <c r="N6" s="6" t="s">
        <v>4</v>
      </c>
      <c r="O6" s="6"/>
    </row>
    <row r="7" spans="1:15">
      <c r="A7" s="8" t="s">
        <v>5</v>
      </c>
      <c r="B7" s="4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.6" customHeight="1">
      <c r="A8" s="8"/>
      <c r="B8" s="4" t="s">
        <v>7</v>
      </c>
      <c r="C8" s="10">
        <v>52.6</v>
      </c>
      <c r="D8" s="6">
        <v>2</v>
      </c>
      <c r="E8" s="9">
        <v>2.65</v>
      </c>
      <c r="F8" s="10">
        <f>C8*D8*E8</f>
        <v>278.77999999999997</v>
      </c>
      <c r="G8" s="10">
        <v>52.6</v>
      </c>
      <c r="H8" s="6">
        <v>2</v>
      </c>
      <c r="I8" s="9">
        <v>2.65</v>
      </c>
      <c r="J8" s="10">
        <f>G8*H8*I8</f>
        <v>278.77999999999997</v>
      </c>
      <c r="K8" s="10">
        <v>52.6</v>
      </c>
      <c r="L8" s="6">
        <v>2</v>
      </c>
      <c r="M8" s="9">
        <v>2.65</v>
      </c>
      <c r="N8" s="10">
        <f>K8*L8*M8</f>
        <v>278.77999999999997</v>
      </c>
      <c r="O8" s="18">
        <v>3345.3599999999988</v>
      </c>
    </row>
    <row r="9" spans="1:15">
      <c r="A9" s="12" t="s">
        <v>8</v>
      </c>
      <c r="B9" s="4" t="s">
        <v>9</v>
      </c>
      <c r="C9" s="10"/>
      <c r="D9" s="6"/>
      <c r="E9" s="11"/>
      <c r="F9" s="10">
        <f>C9*D9*E9</f>
        <v>0</v>
      </c>
      <c r="G9" s="10"/>
      <c r="H9" s="6"/>
      <c r="I9" s="11"/>
      <c r="J9" s="10">
        <f>G9*H9*I9</f>
        <v>0</v>
      </c>
      <c r="K9" s="10"/>
      <c r="L9" s="6"/>
      <c r="M9" s="11"/>
      <c r="N9" s="10">
        <f>K9*L9*M9</f>
        <v>0</v>
      </c>
      <c r="O9" s="18">
        <v>0</v>
      </c>
    </row>
    <row r="10" spans="1:15">
      <c r="A10" s="8"/>
      <c r="B10" s="4" t="s">
        <v>7</v>
      </c>
      <c r="C10" s="10">
        <v>52.6</v>
      </c>
      <c r="D10" s="6">
        <v>2</v>
      </c>
      <c r="E10" s="11">
        <v>6.27</v>
      </c>
      <c r="F10" s="10">
        <f>C10*D10*E10</f>
        <v>659.60399999999993</v>
      </c>
      <c r="G10" s="10">
        <v>52.6</v>
      </c>
      <c r="H10" s="6">
        <v>2</v>
      </c>
      <c r="I10" s="11">
        <v>6.27</v>
      </c>
      <c r="J10" s="10">
        <f>G10*H10*I10</f>
        <v>659.60399999999993</v>
      </c>
      <c r="K10" s="10">
        <v>52.6</v>
      </c>
      <c r="L10" s="6">
        <v>2</v>
      </c>
      <c r="M10" s="11">
        <v>6.27</v>
      </c>
      <c r="N10" s="10">
        <f>K10*L10*M10</f>
        <v>659.60399999999993</v>
      </c>
      <c r="O10" s="18">
        <v>7915.2480000000005</v>
      </c>
    </row>
    <row r="11" spans="1:15" ht="41.4">
      <c r="A11" s="8" t="s">
        <v>10</v>
      </c>
      <c r="B11" s="4" t="s">
        <v>11</v>
      </c>
      <c r="C11" s="10">
        <v>160.30000000000001</v>
      </c>
      <c r="D11" s="10"/>
      <c r="E11" s="9">
        <v>5.04</v>
      </c>
      <c r="F11" s="10">
        <f>C11*D11*E11</f>
        <v>0</v>
      </c>
      <c r="G11" s="10">
        <v>160.30000000000001</v>
      </c>
      <c r="H11" s="10"/>
      <c r="I11" s="9">
        <v>5.04</v>
      </c>
      <c r="J11" s="10">
        <f>G11*H11*I11</f>
        <v>0</v>
      </c>
      <c r="K11" s="10">
        <v>160.30000000000001</v>
      </c>
      <c r="L11" s="10"/>
      <c r="M11" s="9">
        <v>5.04</v>
      </c>
      <c r="N11" s="10">
        <f>K11*L11*M11</f>
        <v>0</v>
      </c>
      <c r="O11" s="18">
        <v>1635.9840000000002</v>
      </c>
    </row>
    <row r="12" spans="1:15">
      <c r="A12" s="8"/>
      <c r="B12" s="5" t="s">
        <v>12</v>
      </c>
      <c r="C12" s="10"/>
      <c r="D12" s="10"/>
      <c r="E12" s="11"/>
      <c r="F12" s="38">
        <f>SUM(F8:F11)</f>
        <v>938.3839999999999</v>
      </c>
      <c r="G12" s="10"/>
      <c r="H12" s="10"/>
      <c r="I12" s="11"/>
      <c r="J12" s="38">
        <f>SUM(J8:J11)</f>
        <v>938.3839999999999</v>
      </c>
      <c r="K12" s="10"/>
      <c r="L12" s="10"/>
      <c r="M12" s="11"/>
      <c r="N12" s="38">
        <f>SUM(N8:N11)</f>
        <v>938.3839999999999</v>
      </c>
      <c r="O12" s="39">
        <v>12896.591999999999</v>
      </c>
    </row>
    <row r="13" spans="1:15" ht="27.6">
      <c r="A13" s="8" t="s">
        <v>13</v>
      </c>
      <c r="B13" s="5" t="s">
        <v>14</v>
      </c>
      <c r="C13" s="10"/>
      <c r="D13" s="10"/>
      <c r="E13" s="11"/>
      <c r="F13" s="10"/>
      <c r="G13" s="10"/>
      <c r="H13" s="10"/>
      <c r="I13" s="11"/>
      <c r="J13" s="10"/>
      <c r="K13" s="10"/>
      <c r="L13" s="10"/>
      <c r="M13" s="11"/>
      <c r="N13" s="10"/>
      <c r="O13" s="18"/>
    </row>
    <row r="14" spans="1:15">
      <c r="A14" s="8" t="s">
        <v>15</v>
      </c>
      <c r="B14" s="4" t="s">
        <v>16</v>
      </c>
      <c r="C14" s="10">
        <v>231.5</v>
      </c>
      <c r="D14" s="10"/>
      <c r="E14" s="11">
        <v>0.47</v>
      </c>
      <c r="F14" s="10">
        <f>C14*D14*E14</f>
        <v>0</v>
      </c>
      <c r="G14" s="10">
        <v>231.5</v>
      </c>
      <c r="H14" s="10"/>
      <c r="I14" s="11">
        <v>0.47</v>
      </c>
      <c r="J14" s="10">
        <f t="shared" ref="J14:J23" si="0">G14*H14*I14</f>
        <v>0</v>
      </c>
      <c r="K14" s="10">
        <v>231.5</v>
      </c>
      <c r="L14" s="10"/>
      <c r="M14" s="11">
        <v>0.47</v>
      </c>
      <c r="N14" s="10">
        <f t="shared" ref="N14:N23" si="1">K14*L14*M14</f>
        <v>0</v>
      </c>
      <c r="O14" s="18">
        <v>3046.5399999999995</v>
      </c>
    </row>
    <row r="15" spans="1:15">
      <c r="A15" s="8" t="s">
        <v>17</v>
      </c>
      <c r="B15" s="4" t="s">
        <v>18</v>
      </c>
      <c r="C15" s="10">
        <v>185.6</v>
      </c>
      <c r="D15" s="10"/>
      <c r="E15" s="11">
        <v>0.32</v>
      </c>
      <c r="F15" s="10">
        <f t="shared" ref="F15:F23" si="2">C15*D15*E15</f>
        <v>0</v>
      </c>
      <c r="G15" s="10">
        <v>185.6</v>
      </c>
      <c r="H15" s="10"/>
      <c r="I15" s="11">
        <v>0.32</v>
      </c>
      <c r="J15" s="10">
        <f t="shared" si="0"/>
        <v>0</v>
      </c>
      <c r="K15" s="10">
        <v>185.6</v>
      </c>
      <c r="L15" s="10"/>
      <c r="M15" s="11">
        <v>0.32</v>
      </c>
      <c r="N15" s="10">
        <f t="shared" si="1"/>
        <v>0</v>
      </c>
      <c r="O15" s="18">
        <v>1544.192</v>
      </c>
    </row>
    <row r="16" spans="1:15">
      <c r="A16" s="8" t="s">
        <v>19</v>
      </c>
      <c r="B16" s="4" t="s">
        <v>20</v>
      </c>
      <c r="C16" s="10">
        <v>185.6</v>
      </c>
      <c r="D16" s="10"/>
      <c r="E16" s="9">
        <v>1.35</v>
      </c>
      <c r="F16" s="10">
        <f t="shared" si="2"/>
        <v>0</v>
      </c>
      <c r="G16" s="10">
        <v>185.6</v>
      </c>
      <c r="H16" s="10"/>
      <c r="I16" s="9">
        <v>1.35</v>
      </c>
      <c r="J16" s="10">
        <f t="shared" si="0"/>
        <v>0</v>
      </c>
      <c r="K16" s="10">
        <v>185.6</v>
      </c>
      <c r="L16" s="10"/>
      <c r="M16" s="9">
        <v>1.35</v>
      </c>
      <c r="N16" s="10">
        <f t="shared" si="1"/>
        <v>0</v>
      </c>
      <c r="O16" s="18">
        <v>1002.24</v>
      </c>
    </row>
    <row r="17" spans="1:15">
      <c r="A17" s="8" t="s">
        <v>21</v>
      </c>
      <c r="B17" s="4" t="s">
        <v>22</v>
      </c>
      <c r="C17" s="10">
        <v>1</v>
      </c>
      <c r="D17" s="10">
        <v>1</v>
      </c>
      <c r="E17" s="9">
        <v>10.51</v>
      </c>
      <c r="F17" s="10">
        <f t="shared" si="2"/>
        <v>10.51</v>
      </c>
      <c r="G17" s="10">
        <v>1</v>
      </c>
      <c r="H17" s="10">
        <v>1</v>
      </c>
      <c r="I17" s="9">
        <v>10.51</v>
      </c>
      <c r="J17" s="10">
        <f t="shared" si="0"/>
        <v>10.51</v>
      </c>
      <c r="K17" s="10">
        <v>1</v>
      </c>
      <c r="L17" s="10">
        <v>1</v>
      </c>
      <c r="M17" s="9">
        <v>10.51</v>
      </c>
      <c r="N17" s="10">
        <f t="shared" si="1"/>
        <v>10.51</v>
      </c>
      <c r="O17" s="18">
        <v>126.12000000000002</v>
      </c>
    </row>
    <row r="18" spans="1:15">
      <c r="A18" s="8" t="s">
        <v>23</v>
      </c>
      <c r="B18" s="4" t="s">
        <v>24</v>
      </c>
      <c r="C18" s="10">
        <v>159.9</v>
      </c>
      <c r="D18" s="10">
        <v>10</v>
      </c>
      <c r="E18" s="9">
        <v>3.21</v>
      </c>
      <c r="F18" s="10">
        <f t="shared" si="2"/>
        <v>5132.79</v>
      </c>
      <c r="G18" s="10">
        <v>159.9</v>
      </c>
      <c r="H18" s="10">
        <v>5</v>
      </c>
      <c r="I18" s="9">
        <v>3.21</v>
      </c>
      <c r="J18" s="10">
        <f t="shared" si="0"/>
        <v>2566.395</v>
      </c>
      <c r="K18" s="10">
        <v>159.9</v>
      </c>
      <c r="L18" s="10"/>
      <c r="M18" s="9">
        <v>3.21</v>
      </c>
      <c r="N18" s="10">
        <f t="shared" si="1"/>
        <v>0</v>
      </c>
      <c r="O18" s="18">
        <v>12831.974999999999</v>
      </c>
    </row>
    <row r="19" spans="1:15">
      <c r="A19" s="8" t="s">
        <v>25</v>
      </c>
      <c r="B19" s="4" t="s">
        <v>26</v>
      </c>
      <c r="C19" s="10">
        <v>159.9</v>
      </c>
      <c r="D19" s="10"/>
      <c r="E19" s="9">
        <v>1.33</v>
      </c>
      <c r="F19" s="10">
        <f t="shared" si="2"/>
        <v>0</v>
      </c>
      <c r="G19" s="10">
        <v>159.9</v>
      </c>
      <c r="H19" s="10"/>
      <c r="I19" s="9">
        <v>1.33</v>
      </c>
      <c r="J19" s="10">
        <f t="shared" si="0"/>
        <v>0</v>
      </c>
      <c r="K19" s="10">
        <v>159.9</v>
      </c>
      <c r="L19" s="10">
        <v>5</v>
      </c>
      <c r="M19" s="9">
        <v>1.33</v>
      </c>
      <c r="N19" s="10">
        <f t="shared" si="1"/>
        <v>1063.335</v>
      </c>
      <c r="O19" s="18">
        <v>4891.3410000000003</v>
      </c>
    </row>
    <row r="20" spans="1:15">
      <c r="A20" s="8" t="s">
        <v>27</v>
      </c>
      <c r="B20" s="4" t="s">
        <v>28</v>
      </c>
      <c r="C20" s="10">
        <v>125</v>
      </c>
      <c r="D20" s="10"/>
      <c r="E20" s="9">
        <v>8.6300000000000008</v>
      </c>
      <c r="F20" s="10">
        <v>300</v>
      </c>
      <c r="G20" s="10">
        <v>125</v>
      </c>
      <c r="H20" s="10">
        <v>1</v>
      </c>
      <c r="I20" s="9">
        <v>8.6300000000000008</v>
      </c>
      <c r="J20" s="10">
        <v>900</v>
      </c>
      <c r="K20" s="10">
        <v>125</v>
      </c>
      <c r="L20" s="10"/>
      <c r="M20" s="9">
        <v>8.6300000000000008</v>
      </c>
      <c r="N20" s="10"/>
      <c r="O20" s="18">
        <v>1200</v>
      </c>
    </row>
    <row r="21" spans="1:15" ht="27.6">
      <c r="A21" s="8" t="s">
        <v>29</v>
      </c>
      <c r="B21" s="4" t="s">
        <v>30</v>
      </c>
      <c r="C21" s="10">
        <v>15</v>
      </c>
      <c r="D21" s="10"/>
      <c r="E21" s="9">
        <v>1.23</v>
      </c>
      <c r="F21" s="10">
        <f t="shared" si="2"/>
        <v>0</v>
      </c>
      <c r="G21" s="10">
        <v>15</v>
      </c>
      <c r="H21" s="10">
        <v>2</v>
      </c>
      <c r="I21" s="9">
        <v>1.23</v>
      </c>
      <c r="J21" s="10">
        <f t="shared" si="0"/>
        <v>36.9</v>
      </c>
      <c r="K21" s="10">
        <v>15</v>
      </c>
      <c r="L21" s="10">
        <v>4</v>
      </c>
      <c r="M21" s="9">
        <v>1.23</v>
      </c>
      <c r="N21" s="10">
        <f t="shared" si="1"/>
        <v>73.8</v>
      </c>
      <c r="O21" s="18">
        <v>129.14999999999998</v>
      </c>
    </row>
    <row r="22" spans="1:15" ht="28.8" customHeight="1">
      <c r="A22" s="8" t="s">
        <v>31</v>
      </c>
      <c r="B22" s="4" t="s">
        <v>32</v>
      </c>
      <c r="C22" s="10">
        <v>131</v>
      </c>
      <c r="D22" s="10"/>
      <c r="E22" s="9">
        <v>21.91</v>
      </c>
      <c r="F22" s="10">
        <f t="shared" si="2"/>
        <v>0</v>
      </c>
      <c r="G22" s="10">
        <v>131</v>
      </c>
      <c r="H22" s="10">
        <v>1</v>
      </c>
      <c r="I22" s="9">
        <v>21.91</v>
      </c>
      <c r="J22" s="10">
        <f t="shared" si="0"/>
        <v>2870.21</v>
      </c>
      <c r="K22" s="10">
        <v>131</v>
      </c>
      <c r="L22" s="10"/>
      <c r="M22" s="9">
        <v>21.91</v>
      </c>
      <c r="N22" s="10">
        <f t="shared" si="1"/>
        <v>0</v>
      </c>
      <c r="O22" s="18">
        <v>2870.21</v>
      </c>
    </row>
    <row r="23" spans="1:15" ht="17.399999999999999" customHeight="1">
      <c r="A23" s="8" t="s">
        <v>33</v>
      </c>
      <c r="B23" s="4" t="s">
        <v>34</v>
      </c>
      <c r="C23" s="10">
        <v>185.6</v>
      </c>
      <c r="D23" s="10"/>
      <c r="E23" s="9">
        <v>4.43</v>
      </c>
      <c r="F23" s="10">
        <f t="shared" si="2"/>
        <v>0</v>
      </c>
      <c r="G23" s="10">
        <v>185.6</v>
      </c>
      <c r="H23" s="10"/>
      <c r="I23" s="9">
        <v>4.43</v>
      </c>
      <c r="J23" s="10">
        <f t="shared" si="0"/>
        <v>0</v>
      </c>
      <c r="K23" s="10">
        <v>185.6</v>
      </c>
      <c r="L23" s="10"/>
      <c r="M23" s="9">
        <v>4.43</v>
      </c>
      <c r="N23" s="10">
        <f t="shared" si="1"/>
        <v>0</v>
      </c>
      <c r="O23" s="18">
        <v>1644.4159999999999</v>
      </c>
    </row>
    <row r="24" spans="1:15">
      <c r="A24" s="8"/>
      <c r="B24" s="5" t="s">
        <v>35</v>
      </c>
      <c r="C24" s="10"/>
      <c r="D24" s="10"/>
      <c r="E24" s="11"/>
      <c r="F24" s="38">
        <f>SUM(F14:F23)</f>
        <v>5443.3</v>
      </c>
      <c r="G24" s="10"/>
      <c r="H24" s="10"/>
      <c r="I24" s="11"/>
      <c r="J24" s="38">
        <f>SUM(J14:J23)</f>
        <v>6384.0150000000003</v>
      </c>
      <c r="K24" s="10"/>
      <c r="L24" s="10"/>
      <c r="M24" s="11"/>
      <c r="N24" s="38">
        <f>SUM(N14:N23)</f>
        <v>1147.645</v>
      </c>
      <c r="O24" s="39">
        <v>29286.184000000005</v>
      </c>
    </row>
    <row r="25" spans="1:15">
      <c r="A25" s="8"/>
      <c r="B25" s="5" t="s">
        <v>36</v>
      </c>
      <c r="C25" s="10"/>
      <c r="D25" s="10"/>
      <c r="E25" s="11"/>
      <c r="F25" s="10"/>
      <c r="G25" s="10"/>
      <c r="H25" s="10"/>
      <c r="I25" s="11"/>
      <c r="J25" s="10"/>
      <c r="K25" s="10"/>
      <c r="L25" s="10"/>
      <c r="M25" s="11"/>
      <c r="N25" s="10"/>
      <c r="O25" s="18"/>
    </row>
    <row r="26" spans="1:15">
      <c r="A26" s="13" t="s">
        <v>90</v>
      </c>
      <c r="B26" s="4" t="s">
        <v>38</v>
      </c>
      <c r="C26" s="10">
        <v>2218</v>
      </c>
      <c r="D26" s="10"/>
      <c r="E26" s="9">
        <v>2.73</v>
      </c>
      <c r="F26" s="10">
        <f>C26*D26*E26</f>
        <v>0</v>
      </c>
      <c r="G26" s="10">
        <v>2218</v>
      </c>
      <c r="H26" s="10"/>
      <c r="I26" s="9">
        <v>2.73</v>
      </c>
      <c r="J26" s="10">
        <f>G26*H26*I26</f>
        <v>0</v>
      </c>
      <c r="K26" s="10">
        <v>2218</v>
      </c>
      <c r="L26" s="10"/>
      <c r="M26" s="9">
        <v>2.73</v>
      </c>
      <c r="N26" s="10">
        <f>K26*L26*M26</f>
        <v>0</v>
      </c>
      <c r="O26" s="18">
        <v>6055.14</v>
      </c>
    </row>
    <row r="27" spans="1:15">
      <c r="A27" s="13" t="s">
        <v>37</v>
      </c>
      <c r="B27" s="4" t="s">
        <v>40</v>
      </c>
      <c r="C27" s="10">
        <v>228.6</v>
      </c>
      <c r="D27" s="10"/>
      <c r="E27" s="9">
        <v>14.92</v>
      </c>
      <c r="F27" s="10">
        <f>C27*D27*E27</f>
        <v>0</v>
      </c>
      <c r="G27" s="10">
        <v>228.6</v>
      </c>
      <c r="H27" s="10"/>
      <c r="I27" s="9">
        <v>14.92</v>
      </c>
      <c r="J27" s="10">
        <f>G27*H27*I27</f>
        <v>0</v>
      </c>
      <c r="K27" s="10">
        <v>228.6</v>
      </c>
      <c r="L27" s="10"/>
      <c r="M27" s="9">
        <v>14.92</v>
      </c>
      <c r="N27" s="10">
        <f>K27*L27*M27</f>
        <v>0</v>
      </c>
      <c r="O27" s="18">
        <v>3410.712</v>
      </c>
    </row>
    <row r="28" spans="1:15">
      <c r="A28" s="13" t="s">
        <v>39</v>
      </c>
      <c r="B28" s="4" t="s">
        <v>42</v>
      </c>
      <c r="C28" s="10">
        <v>228.6</v>
      </c>
      <c r="D28" s="10"/>
      <c r="E28" s="9">
        <v>7.9</v>
      </c>
      <c r="F28" s="10">
        <f>C28*D28*E28</f>
        <v>0</v>
      </c>
      <c r="G28" s="10">
        <v>228.6</v>
      </c>
      <c r="H28" s="10"/>
      <c r="I28" s="9">
        <v>7.9</v>
      </c>
      <c r="J28" s="10">
        <f>G28*H28*I28</f>
        <v>0</v>
      </c>
      <c r="K28" s="10">
        <v>228.6</v>
      </c>
      <c r="L28" s="10"/>
      <c r="M28" s="9">
        <v>7.9</v>
      </c>
      <c r="N28" s="10">
        <f>K28*L28*M28</f>
        <v>0</v>
      </c>
      <c r="O28" s="18">
        <v>1805.94</v>
      </c>
    </row>
    <row r="29" spans="1:15">
      <c r="A29" s="13" t="s">
        <v>41</v>
      </c>
      <c r="B29" s="4" t="s">
        <v>43</v>
      </c>
      <c r="C29" s="10">
        <v>228.6</v>
      </c>
      <c r="D29" s="10"/>
      <c r="E29" s="9">
        <v>0.55000000000000004</v>
      </c>
      <c r="F29" s="10">
        <f>C29*D29*E29</f>
        <v>0</v>
      </c>
      <c r="G29" s="10">
        <v>228.6</v>
      </c>
      <c r="H29" s="10"/>
      <c r="I29" s="9">
        <v>0.55000000000000004</v>
      </c>
      <c r="J29" s="10">
        <f>G29*H29*I29</f>
        <v>0</v>
      </c>
      <c r="K29" s="10">
        <v>228.6</v>
      </c>
      <c r="L29" s="10"/>
      <c r="M29" s="9">
        <v>0.55000000000000004</v>
      </c>
      <c r="N29" s="10">
        <f>K29*L29*M29</f>
        <v>0</v>
      </c>
      <c r="O29" s="18">
        <v>125.73</v>
      </c>
    </row>
    <row r="30" spans="1:15">
      <c r="A30" s="8"/>
      <c r="B30" s="5" t="s">
        <v>46</v>
      </c>
      <c r="C30" s="10"/>
      <c r="D30" s="10"/>
      <c r="E30" s="15"/>
      <c r="F30" s="38">
        <f>SUM(F26:F29)</f>
        <v>0</v>
      </c>
      <c r="G30" s="38"/>
      <c r="H30" s="10"/>
      <c r="I30" s="15"/>
      <c r="J30" s="38">
        <f>SUM(J26:J29)</f>
        <v>0</v>
      </c>
      <c r="K30" s="38"/>
      <c r="L30" s="10"/>
      <c r="M30" s="15"/>
      <c r="N30" s="38">
        <f>SUM(N26:N29)</f>
        <v>0</v>
      </c>
      <c r="O30" s="39">
        <v>11397.522000000001</v>
      </c>
    </row>
    <row r="31" spans="1:15">
      <c r="A31" s="8"/>
      <c r="B31" s="5" t="s">
        <v>47</v>
      </c>
      <c r="C31" s="10"/>
      <c r="D31" s="10"/>
      <c r="E31" s="11"/>
      <c r="F31" s="10"/>
      <c r="G31" s="10"/>
      <c r="H31" s="10"/>
      <c r="I31" s="11"/>
      <c r="J31" s="10"/>
      <c r="K31" s="10"/>
      <c r="L31" s="10"/>
      <c r="M31" s="11"/>
      <c r="N31" s="10"/>
      <c r="O31" s="18"/>
    </row>
    <row r="32" spans="1:15" s="14" customFormat="1">
      <c r="A32" s="13" t="s">
        <v>48</v>
      </c>
      <c r="B32" s="4" t="s">
        <v>49</v>
      </c>
      <c r="C32" s="16">
        <v>531.4</v>
      </c>
      <c r="D32" s="11"/>
      <c r="E32" s="9">
        <v>1.9</v>
      </c>
      <c r="F32" s="11">
        <f>C32*D32*E32</f>
        <v>0</v>
      </c>
      <c r="G32" s="16">
        <v>531.4</v>
      </c>
      <c r="H32" s="11"/>
      <c r="I32" s="9">
        <v>1.9</v>
      </c>
      <c r="J32" s="11">
        <f>G32*H32*I32</f>
        <v>0</v>
      </c>
      <c r="K32" s="16">
        <v>531.4</v>
      </c>
      <c r="L32" s="11"/>
      <c r="M32" s="9">
        <v>1.9</v>
      </c>
      <c r="N32" s="11">
        <f>K32*L32*M32</f>
        <v>0</v>
      </c>
      <c r="O32" s="40">
        <v>2019.3199999999997</v>
      </c>
    </row>
    <row r="33" spans="1:15">
      <c r="A33" s="8" t="s">
        <v>50</v>
      </c>
      <c r="B33" s="4" t="s">
        <v>51</v>
      </c>
      <c r="C33" s="10">
        <v>531.4</v>
      </c>
      <c r="D33" s="10"/>
      <c r="E33" s="9">
        <v>1.9</v>
      </c>
      <c r="F33" s="10">
        <f>C33*D33*E33</f>
        <v>0</v>
      </c>
      <c r="G33" s="10">
        <v>531.4</v>
      </c>
      <c r="H33" s="10"/>
      <c r="I33" s="9">
        <v>1.9</v>
      </c>
      <c r="J33" s="10">
        <f>G33*H33*I33</f>
        <v>0</v>
      </c>
      <c r="K33" s="10">
        <v>531.4</v>
      </c>
      <c r="L33" s="10"/>
      <c r="M33" s="9">
        <v>1.9</v>
      </c>
      <c r="N33" s="10">
        <f>K33*L33*M33</f>
        <v>0</v>
      </c>
      <c r="O33" s="18">
        <v>2019.3199999999997</v>
      </c>
    </row>
    <row r="34" spans="1:15">
      <c r="A34" s="8" t="s">
        <v>52</v>
      </c>
      <c r="B34" s="4" t="s">
        <v>53</v>
      </c>
      <c r="C34" s="10">
        <v>531.4</v>
      </c>
      <c r="D34" s="10"/>
      <c r="E34" s="9">
        <v>4.79</v>
      </c>
      <c r="F34" s="10">
        <f>C34*D34*E34</f>
        <v>0</v>
      </c>
      <c r="G34" s="10">
        <v>531.4</v>
      </c>
      <c r="H34" s="10"/>
      <c r="I34" s="9">
        <v>4.79</v>
      </c>
      <c r="J34" s="10">
        <f>G34*H34*I34</f>
        <v>0</v>
      </c>
      <c r="K34" s="10">
        <v>531.4</v>
      </c>
      <c r="L34" s="10"/>
      <c r="M34" s="9">
        <v>4.79</v>
      </c>
      <c r="N34" s="10">
        <f>K34*L34*M34</f>
        <v>0</v>
      </c>
      <c r="O34" s="18">
        <v>2545.4059999999999</v>
      </c>
    </row>
    <row r="35" spans="1:15" ht="27.6">
      <c r="A35" s="8" t="s">
        <v>54</v>
      </c>
      <c r="B35" s="4" t="s">
        <v>55</v>
      </c>
      <c r="C35" s="10">
        <v>531.4</v>
      </c>
      <c r="D35" s="10"/>
      <c r="E35" s="9">
        <v>1.9</v>
      </c>
      <c r="F35" s="10">
        <f>C35*D35*E35</f>
        <v>0</v>
      </c>
      <c r="G35" s="10">
        <v>531.4</v>
      </c>
      <c r="H35" s="10"/>
      <c r="I35" s="9">
        <v>1.9</v>
      </c>
      <c r="J35" s="10">
        <f>G35*H35*I35</f>
        <v>0</v>
      </c>
      <c r="K35" s="10">
        <v>531.4</v>
      </c>
      <c r="L35" s="10"/>
      <c r="M35" s="9">
        <v>1.9</v>
      </c>
      <c r="N35" s="10">
        <f>K35*L35*M35</f>
        <v>0</v>
      </c>
      <c r="O35" s="18">
        <v>3028.9799999999996</v>
      </c>
    </row>
    <row r="36" spans="1:15">
      <c r="A36" s="8"/>
      <c r="B36" s="5" t="s">
        <v>56</v>
      </c>
      <c r="C36" s="10"/>
      <c r="D36" s="10"/>
      <c r="E36" s="11"/>
      <c r="F36" s="5">
        <f>SUM(F32:F35)</f>
        <v>0</v>
      </c>
      <c r="G36" s="10"/>
      <c r="H36" s="10"/>
      <c r="I36" s="11"/>
      <c r="J36" s="5">
        <f>SUM(J32:J35)</f>
        <v>0</v>
      </c>
      <c r="K36" s="10"/>
      <c r="L36" s="10"/>
      <c r="M36" s="11"/>
      <c r="N36" s="5">
        <f>SUM(N32:N35)</f>
        <v>0</v>
      </c>
      <c r="O36" s="39">
        <v>9613.025999999998</v>
      </c>
    </row>
    <row r="37" spans="1:15">
      <c r="A37" s="8"/>
      <c r="B37" s="5" t="s">
        <v>57</v>
      </c>
      <c r="C37" s="10"/>
      <c r="D37" s="10"/>
      <c r="E37" s="11"/>
      <c r="F37" s="10"/>
      <c r="G37" s="10"/>
      <c r="H37" s="10"/>
      <c r="I37" s="11"/>
      <c r="J37" s="10"/>
      <c r="K37" s="10"/>
      <c r="L37" s="10"/>
      <c r="M37" s="11"/>
      <c r="N37" s="10"/>
      <c r="O37" s="18"/>
    </row>
    <row r="38" spans="1:15" ht="27.6">
      <c r="A38" s="8" t="s">
        <v>58</v>
      </c>
      <c r="B38" s="4" t="s">
        <v>59</v>
      </c>
      <c r="C38" s="10">
        <v>531.4</v>
      </c>
      <c r="D38" s="10">
        <v>1</v>
      </c>
      <c r="E38" s="11">
        <v>0.89</v>
      </c>
      <c r="F38" s="10">
        <f>C38*D38*E38</f>
        <v>472.94599999999997</v>
      </c>
      <c r="G38" s="10">
        <v>531.4</v>
      </c>
      <c r="H38" s="10">
        <v>1</v>
      </c>
      <c r="I38" s="11">
        <v>0.89</v>
      </c>
      <c r="J38" s="10">
        <f>G38*H38*I38</f>
        <v>472.94599999999997</v>
      </c>
      <c r="K38" s="10">
        <v>531.4</v>
      </c>
      <c r="L38" s="10">
        <v>1</v>
      </c>
      <c r="M38" s="11">
        <v>0.89</v>
      </c>
      <c r="N38" s="10">
        <f>K38*L38*M38</f>
        <v>472.94599999999997</v>
      </c>
      <c r="O38" s="18">
        <v>5675.3519999999999</v>
      </c>
    </row>
    <row r="39" spans="1:15">
      <c r="A39" s="8" t="s">
        <v>60</v>
      </c>
      <c r="B39" s="4" t="s">
        <v>61</v>
      </c>
      <c r="C39" s="10">
        <v>531.4</v>
      </c>
      <c r="D39" s="10">
        <v>1</v>
      </c>
      <c r="E39" s="11">
        <v>0.25</v>
      </c>
      <c r="F39" s="10">
        <f>C39*D39*E39</f>
        <v>132.85</v>
      </c>
      <c r="G39" s="10">
        <v>531.4</v>
      </c>
      <c r="H39" s="10">
        <v>1</v>
      </c>
      <c r="I39" s="11">
        <v>0.25</v>
      </c>
      <c r="J39" s="10">
        <f>G39*H39*I39</f>
        <v>132.85</v>
      </c>
      <c r="K39" s="10">
        <v>531.4</v>
      </c>
      <c r="L39" s="10">
        <v>1</v>
      </c>
      <c r="M39" s="11">
        <v>0.25</v>
      </c>
      <c r="N39" s="10">
        <f>K39*L39*M39</f>
        <v>132.85</v>
      </c>
      <c r="O39" s="18">
        <v>1594.1999999999996</v>
      </c>
    </row>
    <row r="40" spans="1:15">
      <c r="A40" s="8"/>
      <c r="B40" s="5" t="s">
        <v>62</v>
      </c>
      <c r="C40" s="10"/>
      <c r="D40" s="10"/>
      <c r="E40" s="11"/>
      <c r="F40" s="38">
        <f>SUM(F38:F39)</f>
        <v>605.79599999999994</v>
      </c>
      <c r="G40" s="10"/>
      <c r="H40" s="10"/>
      <c r="I40" s="11"/>
      <c r="J40" s="38">
        <f>SUM(J38:J39)</f>
        <v>605.79599999999994</v>
      </c>
      <c r="K40" s="10"/>
      <c r="L40" s="10"/>
      <c r="M40" s="11"/>
      <c r="N40" s="38">
        <f>SUM(N38:N39)</f>
        <v>605.79599999999994</v>
      </c>
      <c r="O40" s="39">
        <v>7269.5520000000006</v>
      </c>
    </row>
    <row r="41" spans="1:15">
      <c r="A41" s="8"/>
      <c r="B41" s="5" t="s">
        <v>91</v>
      </c>
      <c r="C41" s="10"/>
      <c r="D41" s="10"/>
      <c r="E41" s="11"/>
      <c r="F41" s="10"/>
      <c r="G41" s="10"/>
      <c r="H41" s="10"/>
      <c r="I41" s="11"/>
      <c r="J41" s="10"/>
      <c r="K41" s="10"/>
      <c r="L41" s="10"/>
      <c r="M41" s="11"/>
      <c r="N41" s="10"/>
      <c r="O41" s="18"/>
    </row>
    <row r="42" spans="1:15">
      <c r="A42" s="8" t="s">
        <v>92</v>
      </c>
      <c r="B42" s="4" t="s">
        <v>63</v>
      </c>
      <c r="C42" s="10">
        <v>2</v>
      </c>
      <c r="D42" s="10">
        <v>1</v>
      </c>
      <c r="E42" s="9">
        <v>263</v>
      </c>
      <c r="F42" s="10">
        <f>C42*D42*E42</f>
        <v>526</v>
      </c>
      <c r="G42" s="10">
        <v>2</v>
      </c>
      <c r="H42" s="10">
        <v>1</v>
      </c>
      <c r="I42" s="9">
        <v>263</v>
      </c>
      <c r="J42" s="10">
        <f>G42*H42*I42</f>
        <v>526</v>
      </c>
      <c r="K42" s="10">
        <v>2</v>
      </c>
      <c r="L42" s="10">
        <v>1</v>
      </c>
      <c r="M42" s="9">
        <v>263</v>
      </c>
      <c r="N42" s="10">
        <f>K42*L42*M42</f>
        <v>526</v>
      </c>
      <c r="O42" s="18">
        <v>6312</v>
      </c>
    </row>
    <row r="43" spans="1:15" ht="41.4">
      <c r="A43" s="8" t="s">
        <v>93</v>
      </c>
      <c r="B43" s="4" t="s">
        <v>64</v>
      </c>
      <c r="C43" s="10">
        <v>2</v>
      </c>
      <c r="D43" s="10">
        <v>1</v>
      </c>
      <c r="E43" s="9">
        <v>256</v>
      </c>
      <c r="F43" s="10">
        <f>C43*D43*E43</f>
        <v>512</v>
      </c>
      <c r="G43" s="10">
        <v>2</v>
      </c>
      <c r="H43" s="10">
        <v>1</v>
      </c>
      <c r="I43" s="9">
        <v>256</v>
      </c>
      <c r="J43" s="10">
        <f>G43*H43*I43</f>
        <v>512</v>
      </c>
      <c r="K43" s="10">
        <v>2</v>
      </c>
      <c r="L43" s="10">
        <v>1</v>
      </c>
      <c r="M43" s="9">
        <v>256</v>
      </c>
      <c r="N43" s="10">
        <f>K43*L43*M43</f>
        <v>512</v>
      </c>
      <c r="O43" s="18">
        <v>6144</v>
      </c>
    </row>
    <row r="44" spans="1:15" ht="41.4">
      <c r="A44" s="8" t="s">
        <v>94</v>
      </c>
      <c r="B44" s="4" t="s">
        <v>65</v>
      </c>
      <c r="C44" s="10">
        <v>1</v>
      </c>
      <c r="D44" s="10">
        <v>1</v>
      </c>
      <c r="E44" s="9">
        <v>256</v>
      </c>
      <c r="F44" s="10">
        <f>C44*D44*E44</f>
        <v>256</v>
      </c>
      <c r="G44" s="10">
        <v>1</v>
      </c>
      <c r="H44" s="10">
        <v>1</v>
      </c>
      <c r="I44" s="9">
        <v>256</v>
      </c>
      <c r="J44" s="10">
        <f>G44*H44*I44</f>
        <v>256</v>
      </c>
      <c r="K44" s="10">
        <v>1</v>
      </c>
      <c r="L44" s="10">
        <v>1</v>
      </c>
      <c r="M44" s="9">
        <v>256</v>
      </c>
      <c r="N44" s="10">
        <f>K44*L44*M44</f>
        <v>256</v>
      </c>
      <c r="O44" s="18">
        <v>3072</v>
      </c>
    </row>
    <row r="45" spans="1:15">
      <c r="A45" s="8"/>
      <c r="B45" s="5" t="s">
        <v>95</v>
      </c>
      <c r="C45" s="10"/>
      <c r="D45" s="10"/>
      <c r="E45" s="11"/>
      <c r="F45" s="39">
        <f>SUM(F42:F44)</f>
        <v>1294</v>
      </c>
      <c r="G45" s="18"/>
      <c r="H45" s="18"/>
      <c r="I45" s="11"/>
      <c r="J45" s="39">
        <f>SUM(J42:J44)</f>
        <v>1294</v>
      </c>
      <c r="K45" s="18"/>
      <c r="L45" s="18"/>
      <c r="M45" s="11"/>
      <c r="N45" s="39">
        <f>SUM(N42:N44)</f>
        <v>1294</v>
      </c>
      <c r="O45" s="39">
        <v>15528</v>
      </c>
    </row>
    <row r="46" spans="1:15">
      <c r="A46" s="8"/>
      <c r="B46" s="5" t="s">
        <v>96</v>
      </c>
      <c r="C46" s="10"/>
      <c r="D46" s="10"/>
      <c r="E46" s="11"/>
      <c r="F46" s="10"/>
      <c r="G46" s="10"/>
      <c r="H46" s="10"/>
      <c r="I46" s="11"/>
      <c r="J46" s="10"/>
      <c r="K46" s="10"/>
      <c r="L46" s="10"/>
      <c r="M46" s="11"/>
      <c r="N46" s="10"/>
      <c r="O46" s="18"/>
    </row>
    <row r="47" spans="1:15" ht="27.6">
      <c r="A47" s="8" t="s">
        <v>97</v>
      </c>
      <c r="B47" s="5" t="s">
        <v>66</v>
      </c>
      <c r="C47" s="10"/>
      <c r="D47" s="10"/>
      <c r="E47" s="11"/>
      <c r="F47" s="10">
        <v>0</v>
      </c>
      <c r="G47" s="10"/>
      <c r="H47" s="10"/>
      <c r="I47" s="11"/>
      <c r="J47" s="10">
        <v>0</v>
      </c>
      <c r="K47" s="10"/>
      <c r="L47" s="10"/>
      <c r="M47" s="11"/>
      <c r="N47" s="10">
        <v>0</v>
      </c>
      <c r="O47" s="18"/>
    </row>
    <row r="48" spans="1:15" ht="14.4">
      <c r="A48" s="19" t="s">
        <v>44</v>
      </c>
      <c r="B48" s="49" t="s">
        <v>67</v>
      </c>
      <c r="C48" s="10"/>
      <c r="D48" s="10"/>
      <c r="E48" s="11"/>
      <c r="F48" s="10"/>
      <c r="G48" s="10"/>
      <c r="H48" s="10"/>
      <c r="I48" s="11"/>
      <c r="J48" s="10"/>
      <c r="K48" s="10"/>
      <c r="L48" s="10"/>
      <c r="M48" s="11"/>
      <c r="N48" s="10"/>
      <c r="O48" s="18">
        <v>0</v>
      </c>
    </row>
    <row r="49" spans="1:15" ht="14.4">
      <c r="A49" s="19" t="s">
        <v>45</v>
      </c>
      <c r="B49" s="16" t="s">
        <v>68</v>
      </c>
      <c r="C49" s="10"/>
      <c r="D49" s="10"/>
      <c r="E49" s="11"/>
      <c r="F49" s="10"/>
      <c r="G49" s="10"/>
      <c r="H49" s="10"/>
      <c r="I49" s="11"/>
      <c r="J49" s="10"/>
      <c r="K49" s="10"/>
      <c r="L49" s="10"/>
      <c r="M49" s="11"/>
      <c r="N49" s="10"/>
      <c r="O49" s="18">
        <v>918.01</v>
      </c>
    </row>
    <row r="50" spans="1:15" ht="14.4">
      <c r="A50" s="19" t="s">
        <v>73</v>
      </c>
      <c r="B50" s="16" t="s">
        <v>69</v>
      </c>
      <c r="C50" s="10"/>
      <c r="D50" s="10"/>
      <c r="E50" s="11"/>
      <c r="F50" s="10">
        <v>0</v>
      </c>
      <c r="G50" s="10"/>
      <c r="H50" s="10"/>
      <c r="I50" s="11"/>
      <c r="J50" s="10">
        <v>0</v>
      </c>
      <c r="K50" s="10"/>
      <c r="L50" s="10"/>
      <c r="M50" s="11"/>
      <c r="N50" s="10">
        <v>0</v>
      </c>
      <c r="O50" s="18">
        <v>373.42</v>
      </c>
    </row>
    <row r="51" spans="1:15">
      <c r="A51" s="8" t="s">
        <v>98</v>
      </c>
      <c r="B51" s="49" t="s">
        <v>70</v>
      </c>
      <c r="C51" s="10"/>
      <c r="D51" s="10"/>
      <c r="E51" s="11"/>
      <c r="F51" s="10"/>
      <c r="G51" s="10"/>
      <c r="H51" s="10"/>
      <c r="I51" s="11"/>
      <c r="J51" s="10"/>
      <c r="K51" s="10"/>
      <c r="L51" s="10"/>
      <c r="M51" s="11"/>
      <c r="N51" s="10"/>
      <c r="O51" s="18">
        <v>0</v>
      </c>
    </row>
    <row r="52" spans="1:15" ht="14.4">
      <c r="A52" s="19" t="s">
        <v>44</v>
      </c>
      <c r="B52" s="16" t="s">
        <v>71</v>
      </c>
      <c r="C52" s="10"/>
      <c r="D52" s="10"/>
      <c r="E52" s="11"/>
      <c r="F52" s="10"/>
      <c r="G52" s="10"/>
      <c r="H52" s="10"/>
      <c r="I52" s="11"/>
      <c r="J52" s="10"/>
      <c r="K52" s="10"/>
      <c r="L52" s="10"/>
      <c r="M52" s="11"/>
      <c r="N52" s="10"/>
      <c r="O52" s="18">
        <v>1522.374</v>
      </c>
    </row>
    <row r="53" spans="1:15" ht="14.4">
      <c r="A53" s="23" t="s">
        <v>45</v>
      </c>
      <c r="B53" s="11" t="s">
        <v>72</v>
      </c>
      <c r="C53" s="10"/>
      <c r="D53" s="10"/>
      <c r="E53" s="11"/>
      <c r="F53" s="10"/>
      <c r="G53" s="10"/>
      <c r="H53" s="10"/>
      <c r="I53" s="11"/>
      <c r="J53" s="10"/>
      <c r="K53" s="10"/>
      <c r="L53" s="10"/>
      <c r="M53" s="11"/>
      <c r="N53" s="10"/>
      <c r="O53" s="18">
        <v>5334.72</v>
      </c>
    </row>
    <row r="54" spans="1:15" ht="14.4">
      <c r="A54" s="19" t="s">
        <v>73</v>
      </c>
      <c r="B54" s="16" t="s">
        <v>74</v>
      </c>
      <c r="C54" s="10"/>
      <c r="D54" s="10"/>
      <c r="E54" s="11"/>
      <c r="F54" s="10"/>
      <c r="G54" s="10"/>
      <c r="H54" s="10"/>
      <c r="I54" s="11"/>
      <c r="J54" s="10"/>
      <c r="K54" s="10"/>
      <c r="L54" s="10"/>
      <c r="M54" s="11"/>
      <c r="N54" s="10"/>
      <c r="O54" s="18">
        <v>2581.44</v>
      </c>
    </row>
    <row r="55" spans="1:15" ht="27.6">
      <c r="A55" s="8" t="s">
        <v>99</v>
      </c>
      <c r="B55" s="5" t="s">
        <v>75</v>
      </c>
      <c r="C55" s="10"/>
      <c r="D55" s="10"/>
      <c r="E55" s="11"/>
      <c r="F55" s="10">
        <v>0</v>
      </c>
      <c r="G55" s="10"/>
      <c r="H55" s="10"/>
      <c r="I55" s="11"/>
      <c r="J55" s="10">
        <v>0</v>
      </c>
      <c r="K55" s="10"/>
      <c r="L55" s="10"/>
      <c r="M55" s="11"/>
      <c r="N55" s="10">
        <v>0</v>
      </c>
      <c r="O55" s="18">
        <v>0</v>
      </c>
    </row>
    <row r="56" spans="1:15" ht="14.4">
      <c r="A56" s="31" t="s">
        <v>44</v>
      </c>
      <c r="B56" s="16" t="s">
        <v>76</v>
      </c>
      <c r="C56" s="19">
        <v>0.45</v>
      </c>
      <c r="D56" s="10">
        <v>1</v>
      </c>
      <c r="E56" s="41">
        <v>709.74</v>
      </c>
      <c r="F56" s="10">
        <f>C56*D56*E56</f>
        <v>319.38300000000004</v>
      </c>
      <c r="G56" s="10"/>
      <c r="H56" s="10"/>
      <c r="I56" s="11"/>
      <c r="J56" s="10">
        <v>0</v>
      </c>
      <c r="K56" s="10"/>
      <c r="L56" s="10"/>
      <c r="M56" s="11"/>
      <c r="N56" s="10">
        <v>0</v>
      </c>
      <c r="O56" s="18">
        <v>3278.3100000000004</v>
      </c>
    </row>
    <row r="57" spans="1:15">
      <c r="A57" s="31" t="s">
        <v>45</v>
      </c>
      <c r="B57" s="35" t="s">
        <v>77</v>
      </c>
      <c r="C57" s="10">
        <v>0.45</v>
      </c>
      <c r="D57" s="10">
        <v>1</v>
      </c>
      <c r="E57" s="11">
        <v>158.1</v>
      </c>
      <c r="F57" s="10">
        <f>C57*D57*E57</f>
        <v>71.144999999999996</v>
      </c>
      <c r="G57" s="10"/>
      <c r="H57" s="10"/>
      <c r="I57" s="11"/>
      <c r="J57" s="10">
        <v>0</v>
      </c>
      <c r="K57" s="10"/>
      <c r="L57" s="10"/>
      <c r="M57" s="11"/>
      <c r="N57" s="10">
        <v>0</v>
      </c>
      <c r="O57" s="18">
        <v>71.144999999999996</v>
      </c>
    </row>
    <row r="58" spans="1:15">
      <c r="A58" s="31" t="s">
        <v>73</v>
      </c>
      <c r="B58" s="10" t="s">
        <v>78</v>
      </c>
      <c r="C58" s="10"/>
      <c r="D58" s="10"/>
      <c r="E58" s="11"/>
      <c r="F58" s="10"/>
      <c r="G58" s="10"/>
      <c r="H58" s="10"/>
      <c r="I58" s="11"/>
      <c r="J58" s="10"/>
      <c r="K58" s="10">
        <v>1</v>
      </c>
      <c r="L58" s="10">
        <v>1</v>
      </c>
      <c r="M58" s="11">
        <v>6681.78</v>
      </c>
      <c r="N58" s="10">
        <f>K58*L58*M58</f>
        <v>6681.78</v>
      </c>
      <c r="O58" s="18">
        <v>6681.78</v>
      </c>
    </row>
    <row r="59" spans="1:15" ht="14.4">
      <c r="A59" s="32" t="s">
        <v>101</v>
      </c>
      <c r="B59" s="36" t="s">
        <v>79</v>
      </c>
      <c r="C59" s="10"/>
      <c r="D59" s="10"/>
      <c r="E59" s="11"/>
      <c r="F59" s="10"/>
      <c r="G59" s="10"/>
      <c r="H59" s="10"/>
      <c r="I59" s="11"/>
      <c r="J59" s="10"/>
      <c r="K59" s="19">
        <v>1</v>
      </c>
      <c r="L59" s="10">
        <v>1</v>
      </c>
      <c r="M59" s="41">
        <v>79.540000000000006</v>
      </c>
      <c r="N59" s="10">
        <f>K59*L59*M59</f>
        <v>79.540000000000006</v>
      </c>
      <c r="O59" s="18">
        <v>79.540000000000006</v>
      </c>
    </row>
    <row r="60" spans="1:15" ht="14.4">
      <c r="A60" s="32" t="s">
        <v>102</v>
      </c>
      <c r="B60" s="36" t="s">
        <v>80</v>
      </c>
      <c r="C60" s="10"/>
      <c r="D60" s="10"/>
      <c r="E60" s="11"/>
      <c r="F60" s="10"/>
      <c r="G60" s="10"/>
      <c r="H60" s="10"/>
      <c r="I60" s="11"/>
      <c r="J60" s="10"/>
      <c r="K60" s="19">
        <v>10</v>
      </c>
      <c r="L60" s="10">
        <v>1</v>
      </c>
      <c r="M60" s="11">
        <v>27.71</v>
      </c>
      <c r="N60" s="10">
        <f>K60*L60*M60</f>
        <v>277.10000000000002</v>
      </c>
      <c r="O60" s="18">
        <v>277.10000000000002</v>
      </c>
    </row>
    <row r="61" spans="1:15" ht="28.2">
      <c r="A61" s="33" t="s">
        <v>103</v>
      </c>
      <c r="B61" s="37" t="s">
        <v>81</v>
      </c>
      <c r="C61" s="10"/>
      <c r="D61" s="10"/>
      <c r="E61" s="11"/>
      <c r="F61" s="10">
        <v>0</v>
      </c>
      <c r="G61" s="10"/>
      <c r="H61" s="10"/>
      <c r="I61" s="11"/>
      <c r="J61" s="10">
        <v>0</v>
      </c>
      <c r="K61" s="10"/>
      <c r="L61" s="10"/>
      <c r="M61" s="11"/>
      <c r="N61" s="10">
        <v>0</v>
      </c>
      <c r="O61" s="18">
        <v>1235.8</v>
      </c>
    </row>
    <row r="62" spans="1:15">
      <c r="A62" s="8"/>
      <c r="B62" s="5" t="s">
        <v>100</v>
      </c>
      <c r="C62" s="10"/>
      <c r="D62" s="10"/>
      <c r="E62" s="11"/>
      <c r="F62" s="38">
        <f>SUM(F46:F61)</f>
        <v>390.52800000000002</v>
      </c>
      <c r="G62" s="10"/>
      <c r="H62" s="10"/>
      <c r="I62" s="11"/>
      <c r="J62" s="38">
        <f>SUM(J46:J61)</f>
        <v>0</v>
      </c>
      <c r="K62" s="10"/>
      <c r="L62" s="10"/>
      <c r="M62" s="11"/>
      <c r="N62" s="38">
        <f>SUM(N46:N61)</f>
        <v>7038.42</v>
      </c>
      <c r="O62" s="39">
        <v>22353.638999999999</v>
      </c>
    </row>
    <row r="63" spans="1:15">
      <c r="A63" s="17"/>
      <c r="B63" s="5" t="s">
        <v>104</v>
      </c>
      <c r="C63" s="10">
        <v>531.4</v>
      </c>
      <c r="D63" s="10">
        <v>1</v>
      </c>
      <c r="E63" s="11">
        <v>2.5</v>
      </c>
      <c r="F63" s="10">
        <f>C63*D63*E63</f>
        <v>1328.5</v>
      </c>
      <c r="G63" s="10">
        <v>531.4</v>
      </c>
      <c r="H63" s="10">
        <v>1</v>
      </c>
      <c r="I63" s="11">
        <v>2.5</v>
      </c>
      <c r="J63" s="10">
        <f>G63*H63*I63</f>
        <v>1328.5</v>
      </c>
      <c r="K63" s="10">
        <v>531.4</v>
      </c>
      <c r="L63" s="10">
        <v>1</v>
      </c>
      <c r="M63" s="11">
        <v>2.5</v>
      </c>
      <c r="N63" s="10">
        <f>K63*L63*M63</f>
        <v>1328.5</v>
      </c>
      <c r="O63" s="39">
        <v>15942</v>
      </c>
    </row>
    <row r="64" spans="1:15">
      <c r="A64" s="4"/>
      <c r="B64" s="5" t="s">
        <v>82</v>
      </c>
      <c r="C64" s="10"/>
      <c r="D64" s="10"/>
      <c r="E64" s="11"/>
      <c r="F64" s="10" t="e">
        <f>F63+F62+F45+#REF!+F40+F36+F30+F24+F12</f>
        <v>#REF!</v>
      </c>
      <c r="G64" s="10"/>
      <c r="H64" s="10"/>
      <c r="I64" s="10"/>
      <c r="J64" s="10" t="e">
        <f>J63+J62+J45+#REF!+J40+J36+J30+J24+J12</f>
        <v>#REF!</v>
      </c>
      <c r="K64" s="10"/>
      <c r="L64" s="10"/>
      <c r="M64" s="10"/>
      <c r="N64" s="10" t="e">
        <f>N63+N62+N45+#REF!+N40+N36+N30+N24+N12</f>
        <v>#REF!</v>
      </c>
      <c r="O64" s="39">
        <v>124286.515</v>
      </c>
    </row>
    <row r="65" spans="1:15" s="26" customFormat="1">
      <c r="A65" s="24"/>
      <c r="B65" s="30" t="s">
        <v>85</v>
      </c>
      <c r="C65" s="25"/>
      <c r="D65" s="42"/>
      <c r="E65" s="24"/>
      <c r="F65" s="24"/>
      <c r="G65" s="43"/>
      <c r="H65" s="43"/>
      <c r="I65" s="43"/>
      <c r="J65" s="43"/>
      <c r="K65" s="43"/>
      <c r="L65" s="43"/>
      <c r="M65" s="43"/>
      <c r="N65" s="43"/>
      <c r="O65" s="46">
        <v>108597</v>
      </c>
    </row>
    <row r="66" spans="1:15" s="1" customFormat="1">
      <c r="A66" s="27"/>
      <c r="B66" s="30" t="s">
        <v>86</v>
      </c>
      <c r="C66" s="28"/>
      <c r="D66" s="44"/>
      <c r="E66" s="44"/>
      <c r="F66" s="44"/>
      <c r="G66" s="45"/>
      <c r="H66" s="45"/>
      <c r="I66" s="45"/>
      <c r="J66" s="45"/>
      <c r="K66" s="45"/>
      <c r="L66" s="45"/>
      <c r="M66" s="45"/>
      <c r="N66" s="45"/>
      <c r="O66" s="47">
        <v>72520.23</v>
      </c>
    </row>
    <row r="67" spans="1:15" s="1" customFormat="1">
      <c r="A67" s="24"/>
      <c r="B67" s="30" t="s">
        <v>87</v>
      </c>
      <c r="C67" s="29"/>
      <c r="D67" s="24"/>
      <c r="E67" s="24"/>
      <c r="F67" s="24"/>
      <c r="G67" s="45"/>
      <c r="H67" s="45"/>
      <c r="I67" s="45"/>
      <c r="J67" s="45"/>
      <c r="K67" s="45"/>
      <c r="L67" s="45"/>
      <c r="M67" s="45"/>
      <c r="N67" s="45"/>
      <c r="O67" s="47">
        <f>O66-O64</f>
        <v>-51766.285000000003</v>
      </c>
    </row>
    <row r="68" spans="1:15" s="1" customFormat="1">
      <c r="A68" s="24"/>
      <c r="B68" s="30" t="s">
        <v>88</v>
      </c>
      <c r="C68" s="29"/>
      <c r="D68" s="24"/>
      <c r="E68" s="24"/>
      <c r="F68" s="24"/>
      <c r="G68" s="45"/>
      <c r="H68" s="45"/>
      <c r="I68" s="45"/>
      <c r="J68" s="45"/>
      <c r="K68" s="45"/>
      <c r="L68" s="45"/>
      <c r="M68" s="45"/>
      <c r="N68" s="45"/>
      <c r="O68" s="47">
        <f>O5+O67</f>
        <v>-70197.675000000003</v>
      </c>
    </row>
    <row r="69" spans="1:15" s="22" customFormat="1">
      <c r="A69" s="54"/>
      <c r="B69" s="54"/>
      <c r="C69" s="3"/>
      <c r="D69" s="3"/>
      <c r="E69" s="21"/>
      <c r="F69" s="3"/>
    </row>
    <row r="70" spans="1:15" s="22" customFormat="1">
      <c r="A70" s="54"/>
      <c r="B70" s="54"/>
      <c r="C70" s="3"/>
      <c r="D70" s="3"/>
      <c r="E70" s="21"/>
      <c r="F70" s="3"/>
    </row>
    <row r="71" spans="1:15" s="22" customFormat="1">
      <c r="A71" s="54"/>
      <c r="B71" s="54"/>
      <c r="C71" s="3"/>
      <c r="D71" s="3"/>
      <c r="E71" s="21"/>
      <c r="F71" s="3"/>
    </row>
    <row r="72" spans="1:15" s="14" customFormat="1">
      <c r="C72" s="3"/>
      <c r="D72" s="3"/>
      <c r="E72" s="21"/>
      <c r="F72" s="3"/>
      <c r="G72" s="22"/>
    </row>
    <row r="73" spans="1:15" s="14" customFormat="1">
      <c r="A73" s="51"/>
      <c r="B73" s="51"/>
      <c r="C73" s="3"/>
      <c r="D73" s="3"/>
      <c r="E73" s="21"/>
      <c r="F73" s="3"/>
      <c r="G73" s="22"/>
    </row>
    <row r="74" spans="1:15" s="14" customFormat="1">
      <c r="C74" s="3"/>
      <c r="D74" s="3"/>
      <c r="E74" s="21"/>
      <c r="F74" s="3"/>
      <c r="G74" s="22"/>
    </row>
    <row r="75" spans="1:15" s="14" customFormat="1">
      <c r="A75" s="52"/>
      <c r="B75" s="52"/>
      <c r="C75" s="3"/>
      <c r="D75" s="3"/>
      <c r="E75" s="21"/>
      <c r="F75" s="3"/>
      <c r="G75" s="22"/>
    </row>
    <row r="76" spans="1:15" s="14" customFormat="1">
      <c r="C76" s="3"/>
      <c r="D76" s="3"/>
      <c r="E76" s="21"/>
      <c r="F76" s="3"/>
      <c r="G76" s="22"/>
    </row>
    <row r="77" spans="1:15" s="14" customFormat="1">
      <c r="A77" s="52"/>
      <c r="B77" s="52"/>
      <c r="C77" s="3"/>
      <c r="D77" s="3"/>
      <c r="E77" s="21"/>
      <c r="F77" s="3"/>
      <c r="G77" s="22"/>
    </row>
    <row r="78" spans="1:15" s="14" customFormat="1">
      <c r="C78" s="3"/>
      <c r="D78" s="3"/>
      <c r="E78" s="21"/>
      <c r="F78" s="3"/>
      <c r="G78" s="22"/>
    </row>
  </sheetData>
  <mergeCells count="9">
    <mergeCell ref="A73:B73"/>
    <mergeCell ref="A75:B75"/>
    <mergeCell ref="A77:B77"/>
    <mergeCell ref="A1:B1"/>
    <mergeCell ref="A2:B2"/>
    <mergeCell ref="A3:B3"/>
    <mergeCell ref="A69:B69"/>
    <mergeCell ref="A70:B70"/>
    <mergeCell ref="A71:B7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2020-01-14T04:26:05Z</dcterms:created>
  <dcterms:modified xsi:type="dcterms:W3CDTF">2020-03-17T03:04:10Z</dcterms:modified>
</cp:coreProperties>
</file>