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A73" i="1"/>
  <c r="AA74"/>
  <c r="Z69"/>
  <c r="V69"/>
  <c r="R69"/>
  <c r="N69"/>
  <c r="J69"/>
  <c r="F69"/>
  <c r="J68"/>
  <c r="Z65"/>
  <c r="V65"/>
  <c r="R65"/>
  <c r="N65"/>
  <c r="Z64"/>
  <c r="V64"/>
  <c r="R64"/>
  <c r="N64"/>
  <c r="F64"/>
  <c r="F68"/>
  <c r="Z63"/>
  <c r="V63"/>
  <c r="R63"/>
  <c r="N63"/>
  <c r="Z56"/>
  <c r="V56"/>
  <c r="R56"/>
  <c r="N56"/>
  <c r="Z55"/>
  <c r="V55"/>
  <c r="R55"/>
  <c r="N55"/>
  <c r="Z54"/>
  <c r="Z52"/>
  <c r="V52"/>
  <c r="R52"/>
  <c r="N52"/>
  <c r="Z50"/>
  <c r="V50"/>
  <c r="R50"/>
  <c r="N50"/>
  <c r="Z49"/>
  <c r="V49"/>
  <c r="R49"/>
  <c r="N49"/>
  <c r="Z46"/>
  <c r="V46"/>
  <c r="R46"/>
  <c r="N46"/>
  <c r="J46"/>
  <c r="F46"/>
  <c r="Z45"/>
  <c r="V45"/>
  <c r="R45"/>
  <c r="N45"/>
  <c r="J45"/>
  <c r="F45"/>
  <c r="Z44"/>
  <c r="V44"/>
  <c r="R44"/>
  <c r="N44"/>
  <c r="J44"/>
  <c r="F44"/>
  <c r="Z41"/>
  <c r="V41"/>
  <c r="R41"/>
  <c r="N41"/>
  <c r="J41"/>
  <c r="F41"/>
  <c r="Z40"/>
  <c r="V40"/>
  <c r="R40"/>
  <c r="N40"/>
  <c r="J40"/>
  <c r="F40"/>
  <c r="Z37"/>
  <c r="V37"/>
  <c r="R37"/>
  <c r="N37"/>
  <c r="J37"/>
  <c r="F37"/>
  <c r="Z36"/>
  <c r="V36"/>
  <c r="R36"/>
  <c r="N36"/>
  <c r="J36"/>
  <c r="F36"/>
  <c r="Z35"/>
  <c r="V35"/>
  <c r="R35"/>
  <c r="N35"/>
  <c r="J35"/>
  <c r="F35"/>
  <c r="Z34"/>
  <c r="V34"/>
  <c r="R34"/>
  <c r="N34"/>
  <c r="J34"/>
  <c r="F34"/>
  <c r="Z31"/>
  <c r="V31"/>
  <c r="R31"/>
  <c r="N31"/>
  <c r="J31"/>
  <c r="F31"/>
  <c r="Z30"/>
  <c r="N30"/>
  <c r="J30"/>
  <c r="F30"/>
  <c r="Z29"/>
  <c r="N29"/>
  <c r="J29"/>
  <c r="F29"/>
  <c r="Z28"/>
  <c r="N28"/>
  <c r="J28"/>
  <c r="F28"/>
  <c r="Z27"/>
  <c r="N27"/>
  <c r="J27"/>
  <c r="F27"/>
  <c r="Z26"/>
  <c r="N26"/>
  <c r="J26"/>
  <c r="F26"/>
  <c r="Z23"/>
  <c r="V23"/>
  <c r="R23"/>
  <c r="N23"/>
  <c r="J23"/>
  <c r="F23"/>
  <c r="Z22"/>
  <c r="V22"/>
  <c r="R22"/>
  <c r="N22"/>
  <c r="J22"/>
  <c r="F22"/>
  <c r="Z21"/>
  <c r="V21"/>
  <c r="R21"/>
  <c r="N21"/>
  <c r="J21"/>
  <c r="F21"/>
  <c r="Z20"/>
  <c r="V20"/>
  <c r="R20"/>
  <c r="N20"/>
  <c r="Z19"/>
  <c r="V19"/>
  <c r="R19"/>
  <c r="N19"/>
  <c r="J19"/>
  <c r="F19"/>
  <c r="Z18"/>
  <c r="V18"/>
  <c r="R18"/>
  <c r="N18"/>
  <c r="J18"/>
  <c r="F18"/>
  <c r="Z17"/>
  <c r="V17"/>
  <c r="R17"/>
  <c r="N17"/>
  <c r="J17"/>
  <c r="F17"/>
  <c r="Z16"/>
  <c r="V16"/>
  <c r="R16"/>
  <c r="N16"/>
  <c r="J16"/>
  <c r="F16"/>
  <c r="Z15"/>
  <c r="V15"/>
  <c r="R15"/>
  <c r="N15"/>
  <c r="J15"/>
  <c r="F15"/>
  <c r="Z14"/>
  <c r="V14"/>
  <c r="R14"/>
  <c r="N14"/>
  <c r="J14"/>
  <c r="F14"/>
  <c r="Z11"/>
  <c r="V11"/>
  <c r="R11"/>
  <c r="N11"/>
  <c r="J11"/>
  <c r="F11"/>
  <c r="Z10"/>
  <c r="V10"/>
  <c r="R10"/>
  <c r="N10"/>
  <c r="J10"/>
  <c r="F10"/>
  <c r="Z9"/>
  <c r="V9"/>
  <c r="R9"/>
  <c r="N9"/>
  <c r="J9"/>
  <c r="F9"/>
  <c r="Z8"/>
  <c r="V8"/>
  <c r="R8"/>
  <c r="N8"/>
  <c r="J8"/>
  <c r="F8"/>
  <c r="F42"/>
  <c r="V42"/>
  <c r="F47"/>
  <c r="V47"/>
  <c r="V68"/>
  <c r="R32"/>
  <c r="V32"/>
  <c r="R42"/>
  <c r="J24"/>
  <c r="Z24"/>
  <c r="R24"/>
  <c r="J32"/>
  <c r="N42"/>
  <c r="N12"/>
  <c r="J12"/>
  <c r="Z12"/>
  <c r="N24"/>
  <c r="N32"/>
  <c r="R38"/>
  <c r="J47"/>
  <c r="Z47"/>
  <c r="Z68"/>
  <c r="R12"/>
  <c r="Z32"/>
  <c r="J38"/>
  <c r="Z38"/>
  <c r="F38"/>
  <c r="V38"/>
  <c r="J42"/>
  <c r="Z42"/>
  <c r="N47"/>
  <c r="V12"/>
  <c r="V24"/>
  <c r="N38"/>
  <c r="R47"/>
  <c r="R68"/>
  <c r="F12"/>
  <c r="F32"/>
  <c r="N68"/>
  <c r="F24"/>
  <c r="R70"/>
  <c r="V70"/>
  <c r="N70"/>
  <c r="Z70"/>
  <c r="J70"/>
  <c r="F70"/>
</calcChain>
</file>

<file path=xl/sharedStrings.xml><?xml version="1.0" encoding="utf-8"?>
<sst xmlns="http://schemas.openxmlformats.org/spreadsheetml/2006/main" count="129" uniqueCount="106">
  <si>
    <t>1.Содержание помещений общего пользования</t>
  </si>
  <si>
    <t>объем</t>
  </si>
  <si>
    <t>кол-в в месяц</t>
  </si>
  <si>
    <t>цена</t>
  </si>
  <si>
    <t>сумма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</si>
  <si>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</si>
  <si>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</si>
  <si>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</si>
  <si>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</si>
  <si>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</si>
  <si>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</si>
  <si>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</si>
  <si>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</si>
  <si>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</si>
  <si>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</si>
  <si>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</si>
  <si>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</si>
  <si>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</si>
  <si>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</si>
  <si>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</si>
  <si>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</si>
  <si>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</si>
  <si>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</si>
  <si>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</si>
  <si>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</si>
  <si>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</si>
  <si>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</si>
  <si>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</si>
  <si>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</si>
  <si>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</si>
  <si>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</si>
  <si>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</si>
  <si>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</si>
  <si>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</si>
  <si>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</si>
  <si>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</si>
  <si>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</si>
  <si>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</si>
  <si>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</si>
  <si>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</si>
  <si>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</si>
  <si>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</si>
  <si>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</si>
  <si>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</si>
  <si>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</si>
  <si>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</si>
  <si>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</si>
  <si>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</si>
  <si>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</si>
  <si>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</si>
  <si>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</si>
  <si>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</si>
  <si>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</si>
  <si>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</si>
  <si>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</si>
  <si>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</si>
  <si>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</si>
  <si>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</si>
  <si>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</si>
  <si>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</si>
  <si>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</si>
  <si>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</si>
  <si>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</si>
  <si>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</si>
  <si>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</si>
  <si>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</si>
  <si>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</si>
  <si>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</si>
  <si>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смена лампы ДРЛ 400 в наружном светильнике</t>
  </si>
  <si>
    <t>замена патрона энергосберегающего на лестничной клетке</t>
  </si>
  <si>
    <t>Текущий ремонт систем водоснабжения и водоотведения (непредвиденные работы)</t>
  </si>
  <si>
    <t>переврезка резьбы в узле ввода ГВС:</t>
  </si>
  <si>
    <t>смена резьбы Ду 15 мм</t>
  </si>
  <si>
    <t>смена крана шарового Ду 15 мм</t>
  </si>
  <si>
    <t>сварочные работы</t>
  </si>
  <si>
    <t>ремонт в узле ввода ГВС:</t>
  </si>
  <si>
    <t>смена крана шарового Ду 20 мм</t>
  </si>
  <si>
    <t>смена вентиля бронзового Ду 25 мм</t>
  </si>
  <si>
    <t>смена участка трубы ВГП Ду  40*3,5</t>
  </si>
  <si>
    <t>кран стальной под приварку Ду 40 AguaLINE</t>
  </si>
  <si>
    <t>Текущий ремонт конструктивных элементов (непредвиденные работы)</t>
  </si>
  <si>
    <t>установка пружины</t>
  </si>
  <si>
    <t>ремонт створки слухового окна, укрепление оконных уголков</t>
  </si>
  <si>
    <t>удаление сосулек с кровли</t>
  </si>
  <si>
    <t xml:space="preserve">     Итого сумма затрат по дому</t>
  </si>
  <si>
    <t>по управлению и обслуживанию</t>
  </si>
  <si>
    <t>МКД по ул.Гоголя 3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</si>
  <si>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</si>
  <si>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</si>
  <si>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</si>
  <si>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</si>
  <si>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Отчет за 2019 г </t>
  </si>
  <si>
    <t xml:space="preserve"> 3.1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</si>
  <si>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</si>
  <si>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</si>
  <si>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</si>
  <si>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</si>
  <si>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</si>
  <si>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</si>
  <si>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</si>
  <si>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</si>
  <si>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</si>
  <si>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</si>
  <si>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>Проведение тех. осмотров  и устран. неисправн.в системах водоснабжения и канализации</t>
  </si>
  <si>
    <t>8.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</si>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</sst>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Border="1"/>
    <xf numFmtId="0" fontId="4" fillId="0" borderId="0" xfId="0" applyFont="1" applyFill="1" applyAlignment="1">
      <alignment wrapText="1"/>
    </xf>
    <xf numFmtId="0" fontId="4" fillId="0" borderId="1" xfId="0" applyFont="1" applyFill="1" applyBorder="1"/>
    <xf numFmtId="16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Border="1"/>
    <xf numFmtId="0" fontId="4" fillId="0" borderId="0" xfId="0" applyFont="1"/>
    <xf numFmtId="0" fontId="3" fillId="0" borderId="1" xfId="0" applyFont="1" applyFill="1" applyBorder="1"/>
    <xf numFmtId="0" fontId="4" fillId="0" borderId="1" xfId="0" applyFont="1" applyBorder="1"/>
    <xf numFmtId="0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2" fontId="4" fillId="0" borderId="1" xfId="0" applyNumberFormat="1" applyFont="1" applyBorder="1" applyAlignment="1">
      <alignment wrapText="1"/>
    </xf>
    <xf numFmtId="2" fontId="4" fillId="0" borderId="0" xfId="0" applyNumberFormat="1" applyFont="1" applyFill="1" applyBorder="1" applyAlignment="1">
      <alignment wrapText="1"/>
    </xf>
    <xf numFmtId="2" fontId="4" fillId="0" borderId="0" xfId="0" applyNumberFormat="1" applyFont="1" applyBorder="1" applyAlignment="1">
      <alignment wrapText="1"/>
    </xf>
    <xf numFmtId="0" fontId="4" fillId="0" borderId="0" xfId="0" applyFont="1" applyBorder="1"/>
    <xf numFmtId="0" fontId="5" fillId="0" borderId="1" xfId="1" applyFont="1" applyBorder="1"/>
    <xf numFmtId="2" fontId="6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6" fillId="0" borderId="1" xfId="2" applyNumberFormat="1" applyFont="1" applyBorder="1" applyAlignment="1"/>
    <xf numFmtId="0" fontId="3" fillId="0" borderId="1" xfId="1" applyFont="1" applyBorder="1"/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/>
    <xf numFmtId="2" fontId="8" fillId="0" borderId="1" xfId="0" applyNumberFormat="1" applyFont="1" applyBorder="1" applyAlignment="1"/>
    <xf numFmtId="2" fontId="8" fillId="0" borderId="1" xfId="0" applyNumberFormat="1" applyFont="1" applyFill="1" applyBorder="1" applyAlignment="1"/>
    <xf numFmtId="0" fontId="3" fillId="0" borderId="0" xfId="1" applyFont="1" applyBorder="1" applyAlignment="1">
      <alignment horizontal="center"/>
    </xf>
    <xf numFmtId="0" fontId="8" fillId="0" borderId="1" xfId="0" applyFont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5" fillId="0" borderId="1" xfId="1" applyNumberFormat="1" applyFont="1" applyBorder="1"/>
    <xf numFmtId="0" fontId="4" fillId="0" borderId="1" xfId="0" applyFont="1" applyFill="1" applyBorder="1" applyAlignment="1">
      <alignment vertical="center"/>
    </xf>
    <xf numFmtId="2" fontId="4" fillId="0" borderId="1" xfId="1" applyNumberFormat="1" applyFont="1" applyBorder="1"/>
    <xf numFmtId="0" fontId="4" fillId="0" borderId="1" xfId="0" applyFont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9" fillId="0" borderId="0" xfId="0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3"/>
  <sheetViews>
    <sheetView tabSelected="1" workbookViewId="0">
      <selection activeCell="B5" sqref="B5"/>
    </sheetView>
  </sheetViews>
  <sheetFormatPr defaultColWidth="9.109375" defaultRowHeight="13.8"/>
  <cols>
    <col min="1" max="1" width="6.109375" style="6" customWidth="1"/>
    <col min="2" max="2" width="73.33203125" style="6" customWidth="1"/>
    <col min="3" max="3" width="6" style="12" hidden="1" customWidth="1"/>
    <col min="4" max="4" width="6.6640625" style="12" hidden="1" customWidth="1"/>
    <col min="5" max="5" width="9.6640625" style="12" hidden="1" customWidth="1"/>
    <col min="6" max="6" width="8.44140625" style="12" hidden="1" customWidth="1"/>
    <col min="7" max="8" width="6.6640625" style="12" hidden="1" customWidth="1"/>
    <col min="9" max="9" width="7.5546875" style="12" hidden="1" customWidth="1"/>
    <col min="10" max="10" width="8.88671875" style="12" hidden="1" customWidth="1"/>
    <col min="11" max="12" width="6.6640625" style="12" hidden="1" customWidth="1"/>
    <col min="13" max="13" width="9.33203125" style="12" hidden="1" customWidth="1"/>
    <col min="14" max="14" width="10.5546875" style="12" hidden="1" customWidth="1"/>
    <col min="15" max="15" width="6.5546875" style="12" hidden="1" customWidth="1"/>
    <col min="16" max="17" width="7.88671875" style="12" hidden="1" customWidth="1"/>
    <col min="18" max="18" width="7.44140625" style="12" hidden="1" customWidth="1"/>
    <col min="19" max="19" width="6.109375" style="12" hidden="1" customWidth="1"/>
    <col min="20" max="20" width="6.33203125" style="12" hidden="1" customWidth="1"/>
    <col min="21" max="21" width="7" style="12" hidden="1" customWidth="1"/>
    <col min="22" max="22" width="8.33203125" style="12" hidden="1" customWidth="1"/>
    <col min="23" max="26" width="9.109375" style="12" hidden="1" customWidth="1"/>
    <col min="27" max="27" width="17.33203125" style="12" customWidth="1"/>
    <col min="28" max="217" width="9.109375" style="6" customWidth="1"/>
    <col min="218" max="218" width="6.109375" style="6" customWidth="1"/>
    <col min="219" max="219" width="49.5546875" style="6" customWidth="1"/>
    <col min="220" max="220" width="8.44140625" style="6" customWidth="1"/>
    <col min="221" max="221" width="7.33203125" style="6" customWidth="1"/>
    <col min="222" max="222" width="8.109375" style="6" customWidth="1"/>
    <col min="223" max="223" width="6.88671875" style="6" customWidth="1"/>
    <col min="224" max="224" width="7.44140625" style="6" customWidth="1"/>
    <col min="225" max="225" width="9.6640625" style="6" customWidth="1"/>
    <col min="226" max="249" width="0" style="6" hidden="1" customWidth="1"/>
    <col min="250" max="16384" width="9.109375" style="6"/>
  </cols>
  <sheetData>
    <row r="1" spans="1:27" s="1" customFormat="1">
      <c r="A1" s="55" t="s">
        <v>91</v>
      </c>
      <c r="B1" s="55"/>
    </row>
    <row r="2" spans="1:27" s="1" customFormat="1">
      <c r="A2" s="55" t="s">
        <v>85</v>
      </c>
      <c r="B2" s="55"/>
    </row>
    <row r="3" spans="1:27" s="1" customFormat="1">
      <c r="A3" s="55" t="s">
        <v>86</v>
      </c>
      <c r="B3" s="55"/>
    </row>
    <row r="4" spans="1:27" s="1" customFormat="1">
      <c r="A4" s="41"/>
      <c r="B4" s="41"/>
    </row>
    <row r="5" spans="1:27" s="2" customFormat="1">
      <c r="B5" s="52" t="s">
        <v>105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4">
        <v>-14210.25</v>
      </c>
    </row>
    <row r="6" spans="1:27" ht="20.399999999999999" customHeight="1">
      <c r="A6" s="4"/>
      <c r="B6" s="5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1</v>
      </c>
      <c r="H6" s="10" t="s">
        <v>2</v>
      </c>
      <c r="I6" s="10" t="s">
        <v>3</v>
      </c>
      <c r="J6" s="10" t="s">
        <v>4</v>
      </c>
      <c r="K6" s="10" t="s">
        <v>1</v>
      </c>
      <c r="L6" s="10" t="s">
        <v>2</v>
      </c>
      <c r="M6" s="10" t="s">
        <v>3</v>
      </c>
      <c r="N6" s="10" t="s">
        <v>4</v>
      </c>
      <c r="O6" s="10" t="s">
        <v>1</v>
      </c>
      <c r="P6" s="10" t="s">
        <v>2</v>
      </c>
      <c r="Q6" s="10" t="s">
        <v>3</v>
      </c>
      <c r="R6" s="10" t="s">
        <v>4</v>
      </c>
      <c r="S6" s="10" t="s">
        <v>1</v>
      </c>
      <c r="T6" s="10" t="s">
        <v>2</v>
      </c>
      <c r="U6" s="10" t="s">
        <v>3</v>
      </c>
      <c r="V6" s="10" t="s">
        <v>4</v>
      </c>
      <c r="W6" s="10" t="s">
        <v>1</v>
      </c>
      <c r="X6" s="10" t="s">
        <v>2</v>
      </c>
      <c r="Y6" s="10" t="s">
        <v>3</v>
      </c>
      <c r="Z6" s="10" t="s">
        <v>4</v>
      </c>
      <c r="AA6" s="36"/>
    </row>
    <row r="7" spans="1:27">
      <c r="A7" s="7" t="s">
        <v>5</v>
      </c>
      <c r="B7" s="4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36"/>
    </row>
    <row r="8" spans="1:27" s="12" customFormat="1" ht="16.2" customHeight="1">
      <c r="A8" s="8"/>
      <c r="B8" s="9" t="s">
        <v>7</v>
      </c>
      <c r="C8" s="9">
        <v>52.6</v>
      </c>
      <c r="D8" s="10">
        <v>2</v>
      </c>
      <c r="E8" s="11">
        <v>2.65</v>
      </c>
      <c r="F8" s="9">
        <f>C8*D8*E8</f>
        <v>278.77999999999997</v>
      </c>
      <c r="G8" s="9">
        <v>52.6</v>
      </c>
      <c r="H8" s="10">
        <v>2</v>
      </c>
      <c r="I8" s="11">
        <v>2.65</v>
      </c>
      <c r="J8" s="9">
        <f>G8*H8*I8</f>
        <v>278.77999999999997</v>
      </c>
      <c r="K8" s="9">
        <v>52.6</v>
      </c>
      <c r="L8" s="10">
        <v>2</v>
      </c>
      <c r="M8" s="11">
        <v>2.65</v>
      </c>
      <c r="N8" s="9">
        <f>K8*L8*M8</f>
        <v>278.77999999999997</v>
      </c>
      <c r="O8" s="9">
        <v>52.6</v>
      </c>
      <c r="P8" s="10">
        <v>2</v>
      </c>
      <c r="Q8" s="11">
        <v>2.65</v>
      </c>
      <c r="R8" s="9">
        <f>O8*P8*Q8</f>
        <v>278.77999999999997</v>
      </c>
      <c r="S8" s="9">
        <v>52.6</v>
      </c>
      <c r="T8" s="10">
        <v>2</v>
      </c>
      <c r="U8" s="11">
        <v>2.65</v>
      </c>
      <c r="V8" s="9">
        <f>S8*T8*U8</f>
        <v>278.77999999999997</v>
      </c>
      <c r="W8" s="9">
        <v>52.6</v>
      </c>
      <c r="X8" s="10">
        <v>2</v>
      </c>
      <c r="Y8" s="11">
        <v>2.65</v>
      </c>
      <c r="Z8" s="9">
        <f>W8*X8*Y8</f>
        <v>278.77999999999997</v>
      </c>
      <c r="AA8" s="36">
        <v>3345.3599999999988</v>
      </c>
    </row>
    <row r="9" spans="1:27" s="12" customFormat="1">
      <c r="A9" s="14" t="s">
        <v>8</v>
      </c>
      <c r="B9" s="9" t="s">
        <v>9</v>
      </c>
      <c r="C9" s="9"/>
      <c r="D9" s="10"/>
      <c r="E9" s="13"/>
      <c r="F9" s="9">
        <f>C9*D9*E9</f>
        <v>0</v>
      </c>
      <c r="G9" s="9"/>
      <c r="H9" s="10"/>
      <c r="I9" s="13"/>
      <c r="J9" s="9">
        <f>G9*H9*I9</f>
        <v>0</v>
      </c>
      <c r="K9" s="9"/>
      <c r="L9" s="10"/>
      <c r="M9" s="13"/>
      <c r="N9" s="9">
        <f>K9*L9*M9</f>
        <v>0</v>
      </c>
      <c r="O9" s="9"/>
      <c r="P9" s="10"/>
      <c r="Q9" s="13"/>
      <c r="R9" s="9">
        <f>O9*P9*Q9</f>
        <v>0</v>
      </c>
      <c r="S9" s="9"/>
      <c r="T9" s="10"/>
      <c r="U9" s="13"/>
      <c r="V9" s="9">
        <f>S9*T9*U9</f>
        <v>0</v>
      </c>
      <c r="W9" s="9"/>
      <c r="X9" s="10"/>
      <c r="Y9" s="13"/>
      <c r="Z9" s="9">
        <f>W9*X9*Y9</f>
        <v>0</v>
      </c>
      <c r="AA9" s="36">
        <v>0</v>
      </c>
    </row>
    <row r="10" spans="1:27" s="12" customFormat="1">
      <c r="A10" s="8"/>
      <c r="B10" s="9" t="s">
        <v>7</v>
      </c>
      <c r="C10" s="9">
        <v>52.6</v>
      </c>
      <c r="D10" s="10">
        <v>2</v>
      </c>
      <c r="E10" s="13">
        <v>6.27</v>
      </c>
      <c r="F10" s="9">
        <f>C10*D10*E10</f>
        <v>659.60399999999993</v>
      </c>
      <c r="G10" s="9">
        <v>52.6</v>
      </c>
      <c r="H10" s="10">
        <v>2</v>
      </c>
      <c r="I10" s="13">
        <v>6.27</v>
      </c>
      <c r="J10" s="9">
        <f>G10*H10*I10</f>
        <v>659.60399999999993</v>
      </c>
      <c r="K10" s="9">
        <v>52.6</v>
      </c>
      <c r="L10" s="10">
        <v>2</v>
      </c>
      <c r="M10" s="13">
        <v>6.27</v>
      </c>
      <c r="N10" s="9">
        <f>K10*L10*M10</f>
        <v>659.60399999999993</v>
      </c>
      <c r="O10" s="9">
        <v>52.6</v>
      </c>
      <c r="P10" s="10">
        <v>2</v>
      </c>
      <c r="Q10" s="13">
        <v>6.27</v>
      </c>
      <c r="R10" s="9">
        <f>O10*P10*Q10</f>
        <v>659.60399999999993</v>
      </c>
      <c r="S10" s="9">
        <v>52.6</v>
      </c>
      <c r="T10" s="10">
        <v>2</v>
      </c>
      <c r="U10" s="13">
        <v>6.27</v>
      </c>
      <c r="V10" s="9">
        <f>S10*T10*U10</f>
        <v>659.60399999999993</v>
      </c>
      <c r="W10" s="9">
        <v>52.6</v>
      </c>
      <c r="X10" s="10">
        <v>2</v>
      </c>
      <c r="Y10" s="13">
        <v>6.27</v>
      </c>
      <c r="Z10" s="9">
        <f>W10*X10*Y10</f>
        <v>659.60399999999993</v>
      </c>
      <c r="AA10" s="36">
        <v>7915.2480000000005</v>
      </c>
    </row>
    <row r="11" spans="1:27" ht="41.4">
      <c r="A11" s="7" t="s">
        <v>10</v>
      </c>
      <c r="B11" s="4" t="s">
        <v>11</v>
      </c>
      <c r="C11" s="4">
        <v>169.8</v>
      </c>
      <c r="D11" s="9"/>
      <c r="E11" s="11">
        <v>5.04</v>
      </c>
      <c r="F11" s="9">
        <f>C11*D11*E11</f>
        <v>0</v>
      </c>
      <c r="G11" s="4">
        <v>169.8</v>
      </c>
      <c r="H11" s="9"/>
      <c r="I11" s="11">
        <v>5.04</v>
      </c>
      <c r="J11" s="9">
        <f>G11*H11*I11</f>
        <v>0</v>
      </c>
      <c r="K11" s="4">
        <v>169.8</v>
      </c>
      <c r="L11" s="9"/>
      <c r="M11" s="11">
        <v>5.04</v>
      </c>
      <c r="N11" s="9">
        <f>K11*L11*M11</f>
        <v>0</v>
      </c>
      <c r="O11" s="4">
        <v>169.8</v>
      </c>
      <c r="P11" s="9">
        <v>1</v>
      </c>
      <c r="Q11" s="11">
        <v>5.04</v>
      </c>
      <c r="R11" s="9">
        <f>O11*P11*Q11</f>
        <v>855.79200000000003</v>
      </c>
      <c r="S11" s="4">
        <v>169.8</v>
      </c>
      <c r="T11" s="9">
        <v>1</v>
      </c>
      <c r="U11" s="11">
        <v>5.04</v>
      </c>
      <c r="V11" s="9">
        <f>S11*T11*U11</f>
        <v>855.79200000000003</v>
      </c>
      <c r="W11" s="4">
        <v>169.8</v>
      </c>
      <c r="X11" s="9"/>
      <c r="Y11" s="11">
        <v>5.04</v>
      </c>
      <c r="Z11" s="9">
        <f>W11*X11*Y11</f>
        <v>0</v>
      </c>
      <c r="AA11" s="23">
        <v>1711.5840000000001</v>
      </c>
    </row>
    <row r="12" spans="1:27">
      <c r="A12" s="7"/>
      <c r="B12" s="5" t="s">
        <v>12</v>
      </c>
      <c r="C12" s="9"/>
      <c r="D12" s="9"/>
      <c r="E12" s="13"/>
      <c r="F12" s="43">
        <f>SUM(F8:F11)</f>
        <v>938.3839999999999</v>
      </c>
      <c r="G12" s="9"/>
      <c r="H12" s="9"/>
      <c r="I12" s="13"/>
      <c r="J12" s="43">
        <f>SUM(J8:J11)</f>
        <v>938.3839999999999</v>
      </c>
      <c r="K12" s="9"/>
      <c r="L12" s="9"/>
      <c r="M12" s="13"/>
      <c r="N12" s="43">
        <f>SUM(N8:N11)</f>
        <v>938.3839999999999</v>
      </c>
      <c r="O12" s="9"/>
      <c r="P12" s="9"/>
      <c r="Q12" s="13"/>
      <c r="R12" s="43">
        <f>SUM(R8:R11)</f>
        <v>1794.1759999999999</v>
      </c>
      <c r="S12" s="9"/>
      <c r="T12" s="9"/>
      <c r="U12" s="13"/>
      <c r="V12" s="43">
        <f>SUM(V8:V11)</f>
        <v>1794.1759999999999</v>
      </c>
      <c r="W12" s="9"/>
      <c r="X12" s="9"/>
      <c r="Y12" s="13"/>
      <c r="Z12" s="43">
        <f>SUM(Z8:Z11)</f>
        <v>938.3839999999999</v>
      </c>
      <c r="AA12" s="44">
        <v>12972.191999999999</v>
      </c>
    </row>
    <row r="13" spans="1:27" ht="27.6">
      <c r="A13" s="7" t="s">
        <v>13</v>
      </c>
      <c r="B13" s="5" t="s">
        <v>14</v>
      </c>
      <c r="C13" s="9"/>
      <c r="D13" s="9"/>
      <c r="E13" s="13"/>
      <c r="F13" s="9"/>
      <c r="G13" s="9"/>
      <c r="H13" s="9"/>
      <c r="I13" s="13"/>
      <c r="J13" s="9"/>
      <c r="K13" s="9"/>
      <c r="L13" s="9"/>
      <c r="M13" s="13"/>
      <c r="N13" s="9"/>
      <c r="O13" s="9"/>
      <c r="P13" s="9"/>
      <c r="Q13" s="13"/>
      <c r="R13" s="9"/>
      <c r="S13" s="9"/>
      <c r="T13" s="9"/>
      <c r="U13" s="13"/>
      <c r="V13" s="9"/>
      <c r="W13" s="9"/>
      <c r="X13" s="9"/>
      <c r="Y13" s="13"/>
      <c r="Z13" s="9"/>
      <c r="AA13" s="36"/>
    </row>
    <row r="14" spans="1:27">
      <c r="A14" s="7" t="s">
        <v>15</v>
      </c>
      <c r="B14" s="4" t="s">
        <v>16</v>
      </c>
      <c r="C14" s="4">
        <v>108.5</v>
      </c>
      <c r="D14" s="9"/>
      <c r="E14" s="13">
        <v>0.47</v>
      </c>
      <c r="F14" s="9">
        <f>C14*D14*E14</f>
        <v>0</v>
      </c>
      <c r="G14" s="4">
        <v>108.5</v>
      </c>
      <c r="H14" s="9"/>
      <c r="I14" s="13">
        <v>0.47</v>
      </c>
      <c r="J14" s="9">
        <f>G14*H14*I14</f>
        <v>0</v>
      </c>
      <c r="K14" s="4">
        <v>108.5</v>
      </c>
      <c r="L14" s="9"/>
      <c r="M14" s="13">
        <v>0.47</v>
      </c>
      <c r="N14" s="9">
        <f>K14*L14*M14</f>
        <v>0</v>
      </c>
      <c r="O14" s="4">
        <v>74.650000000000006</v>
      </c>
      <c r="P14" s="9">
        <v>4</v>
      </c>
      <c r="Q14" s="13">
        <v>0.47</v>
      </c>
      <c r="R14" s="9">
        <f t="shared" ref="R14:R23" si="0">O14*P14*Q14</f>
        <v>140.34200000000001</v>
      </c>
      <c r="S14" s="4">
        <v>74.650000000000006</v>
      </c>
      <c r="T14" s="9">
        <v>4</v>
      </c>
      <c r="U14" s="13">
        <v>0.47</v>
      </c>
      <c r="V14" s="9">
        <f t="shared" ref="V14:V23" si="1">S14*T14*U14</f>
        <v>140.34200000000001</v>
      </c>
      <c r="W14" s="4">
        <v>108.5</v>
      </c>
      <c r="X14" s="9">
        <v>4</v>
      </c>
      <c r="Y14" s="13">
        <v>0.47</v>
      </c>
      <c r="Z14" s="9">
        <f t="shared" ref="Z14:Z23" si="2">W14*X14*Y14</f>
        <v>203.98</v>
      </c>
      <c r="AA14" s="23">
        <v>1300.5840000000001</v>
      </c>
    </row>
    <row r="15" spans="1:27">
      <c r="A15" s="7" t="s">
        <v>17</v>
      </c>
      <c r="B15" s="4" t="s">
        <v>18</v>
      </c>
      <c r="C15" s="9">
        <v>184.3</v>
      </c>
      <c r="D15" s="9"/>
      <c r="E15" s="13">
        <v>0.32</v>
      </c>
      <c r="F15" s="9">
        <f t="shared" ref="F15:F23" si="3">C15*D15*E15</f>
        <v>0</v>
      </c>
      <c r="G15" s="9">
        <v>184.3</v>
      </c>
      <c r="H15" s="9"/>
      <c r="I15" s="13">
        <v>0.32</v>
      </c>
      <c r="J15" s="9">
        <f>G15*H15*I15</f>
        <v>0</v>
      </c>
      <c r="K15" s="9">
        <v>184.3</v>
      </c>
      <c r="L15" s="9"/>
      <c r="M15" s="13">
        <v>0.32</v>
      </c>
      <c r="N15" s="9">
        <f>K15*L15*M15</f>
        <v>0</v>
      </c>
      <c r="O15" s="9">
        <v>184.3</v>
      </c>
      <c r="P15" s="9">
        <v>3</v>
      </c>
      <c r="Q15" s="13">
        <v>0.32</v>
      </c>
      <c r="R15" s="9">
        <f t="shared" si="0"/>
        <v>176.92800000000003</v>
      </c>
      <c r="S15" s="9">
        <v>184.3</v>
      </c>
      <c r="T15" s="9">
        <v>4</v>
      </c>
      <c r="U15" s="13">
        <v>0.32</v>
      </c>
      <c r="V15" s="9">
        <f t="shared" si="1"/>
        <v>235.90400000000002</v>
      </c>
      <c r="W15" s="9">
        <v>184.3</v>
      </c>
      <c r="X15" s="9">
        <v>4</v>
      </c>
      <c r="Y15" s="13">
        <v>0.32</v>
      </c>
      <c r="Z15" s="9">
        <f t="shared" si="2"/>
        <v>235.90400000000002</v>
      </c>
      <c r="AA15" s="36">
        <v>1592.3520000000001</v>
      </c>
    </row>
    <row r="16" spans="1:27">
      <c r="A16" s="7" t="s">
        <v>19</v>
      </c>
      <c r="B16" s="4" t="s">
        <v>20</v>
      </c>
      <c r="C16" s="9">
        <v>184.3</v>
      </c>
      <c r="D16" s="9"/>
      <c r="E16" s="11">
        <v>1.35</v>
      </c>
      <c r="F16" s="9">
        <f t="shared" si="3"/>
        <v>0</v>
      </c>
      <c r="G16" s="9">
        <v>184.3</v>
      </c>
      <c r="H16" s="9"/>
      <c r="I16" s="11">
        <v>1.35</v>
      </c>
      <c r="J16" s="9">
        <f>G16*H16*I16</f>
        <v>0</v>
      </c>
      <c r="K16" s="9">
        <v>184.3</v>
      </c>
      <c r="L16" s="9"/>
      <c r="M16" s="11">
        <v>1.35</v>
      </c>
      <c r="N16" s="9">
        <f>K16*L16*M16</f>
        <v>0</v>
      </c>
      <c r="O16" s="9">
        <v>184.3</v>
      </c>
      <c r="P16" s="9">
        <v>1</v>
      </c>
      <c r="Q16" s="11">
        <v>1.35</v>
      </c>
      <c r="R16" s="9">
        <f t="shared" si="0"/>
        <v>248.80500000000004</v>
      </c>
      <c r="S16" s="9">
        <v>184.3</v>
      </c>
      <c r="T16" s="9"/>
      <c r="U16" s="11">
        <v>1.35</v>
      </c>
      <c r="V16" s="9">
        <f t="shared" si="1"/>
        <v>0</v>
      </c>
      <c r="W16" s="9">
        <v>184.3</v>
      </c>
      <c r="X16" s="9"/>
      <c r="Y16" s="11">
        <v>1.35</v>
      </c>
      <c r="Z16" s="9">
        <f t="shared" si="2"/>
        <v>0</v>
      </c>
      <c r="AA16" s="36">
        <v>995.22000000000014</v>
      </c>
    </row>
    <row r="17" spans="1:27">
      <c r="A17" s="7" t="s">
        <v>21</v>
      </c>
      <c r="B17" s="4" t="s">
        <v>22</v>
      </c>
      <c r="C17" s="9">
        <v>1</v>
      </c>
      <c r="D17" s="9">
        <v>1</v>
      </c>
      <c r="E17" s="11">
        <v>10.51</v>
      </c>
      <c r="F17" s="9">
        <f t="shared" si="3"/>
        <v>10.51</v>
      </c>
      <c r="G17" s="9">
        <v>1</v>
      </c>
      <c r="H17" s="9">
        <v>1</v>
      </c>
      <c r="I17" s="11">
        <v>10.51</v>
      </c>
      <c r="J17" s="9">
        <f t="shared" ref="J17:J23" si="4">G17*H17*I17</f>
        <v>10.51</v>
      </c>
      <c r="K17" s="9">
        <v>1</v>
      </c>
      <c r="L17" s="9">
        <v>1</v>
      </c>
      <c r="M17" s="11">
        <v>10.51</v>
      </c>
      <c r="N17" s="9">
        <f t="shared" ref="N17:N23" si="5">K17*L17*M17</f>
        <v>10.51</v>
      </c>
      <c r="O17" s="9">
        <v>1</v>
      </c>
      <c r="P17" s="9">
        <v>1</v>
      </c>
      <c r="Q17" s="11">
        <v>10.51</v>
      </c>
      <c r="R17" s="9">
        <f t="shared" si="0"/>
        <v>10.51</v>
      </c>
      <c r="S17" s="9">
        <v>1</v>
      </c>
      <c r="T17" s="9">
        <v>1</v>
      </c>
      <c r="U17" s="11">
        <v>10.51</v>
      </c>
      <c r="V17" s="9">
        <f t="shared" si="1"/>
        <v>10.51</v>
      </c>
      <c r="W17" s="9">
        <v>1</v>
      </c>
      <c r="X17" s="9">
        <v>1</v>
      </c>
      <c r="Y17" s="11">
        <v>10.51</v>
      </c>
      <c r="Z17" s="9">
        <f t="shared" si="2"/>
        <v>10.51</v>
      </c>
      <c r="AA17" s="36">
        <v>126.12000000000002</v>
      </c>
    </row>
    <row r="18" spans="1:27">
      <c r="A18" s="7" t="s">
        <v>23</v>
      </c>
      <c r="B18" s="4" t="s">
        <v>24</v>
      </c>
      <c r="C18" s="9">
        <v>119.6</v>
      </c>
      <c r="D18" s="9">
        <v>10</v>
      </c>
      <c r="E18" s="11">
        <v>3.21</v>
      </c>
      <c r="F18" s="9">
        <f t="shared" si="3"/>
        <v>3839.16</v>
      </c>
      <c r="G18" s="9">
        <v>119.6</v>
      </c>
      <c r="H18" s="9">
        <v>5</v>
      </c>
      <c r="I18" s="11">
        <v>3.21</v>
      </c>
      <c r="J18" s="9">
        <f t="shared" si="4"/>
        <v>1919.58</v>
      </c>
      <c r="K18" s="4">
        <v>119.6</v>
      </c>
      <c r="L18" s="9"/>
      <c r="M18" s="11">
        <v>3.21</v>
      </c>
      <c r="N18" s="9">
        <f t="shared" si="5"/>
        <v>0</v>
      </c>
      <c r="O18" s="4">
        <v>74.650000000000006</v>
      </c>
      <c r="P18" s="9"/>
      <c r="Q18" s="11">
        <v>3.21</v>
      </c>
      <c r="R18" s="9">
        <f t="shared" si="0"/>
        <v>0</v>
      </c>
      <c r="S18" s="4">
        <v>74.650000000000006</v>
      </c>
      <c r="T18" s="9"/>
      <c r="U18" s="11">
        <v>3.21</v>
      </c>
      <c r="V18" s="9">
        <f t="shared" si="1"/>
        <v>0</v>
      </c>
      <c r="W18" s="4">
        <v>119.6</v>
      </c>
      <c r="X18" s="9"/>
      <c r="Y18" s="11">
        <v>3.21</v>
      </c>
      <c r="Z18" s="9">
        <f t="shared" si="2"/>
        <v>0</v>
      </c>
      <c r="AA18" s="23">
        <v>9597.9</v>
      </c>
    </row>
    <row r="19" spans="1:27">
      <c r="A19" s="7" t="s">
        <v>25</v>
      </c>
      <c r="B19" s="4" t="s">
        <v>26</v>
      </c>
      <c r="C19" s="4">
        <v>119.6</v>
      </c>
      <c r="D19" s="9"/>
      <c r="E19" s="11">
        <v>1.33</v>
      </c>
      <c r="F19" s="9">
        <f t="shared" si="3"/>
        <v>0</v>
      </c>
      <c r="G19" s="4">
        <v>119.6</v>
      </c>
      <c r="H19" s="9"/>
      <c r="I19" s="11">
        <v>1.33</v>
      </c>
      <c r="J19" s="9">
        <f t="shared" si="4"/>
        <v>0</v>
      </c>
      <c r="K19" s="4">
        <v>119.6</v>
      </c>
      <c r="L19" s="9">
        <v>5</v>
      </c>
      <c r="M19" s="11">
        <v>1.33</v>
      </c>
      <c r="N19" s="9">
        <f t="shared" si="5"/>
        <v>795.34</v>
      </c>
      <c r="O19" s="4">
        <v>74.650000000000006</v>
      </c>
      <c r="P19" s="9"/>
      <c r="Q19" s="11">
        <v>1.33</v>
      </c>
      <c r="R19" s="9">
        <f t="shared" si="0"/>
        <v>0</v>
      </c>
      <c r="S19" s="4">
        <v>74.650000000000006</v>
      </c>
      <c r="T19" s="9"/>
      <c r="U19" s="11">
        <v>1.33</v>
      </c>
      <c r="V19" s="9">
        <f t="shared" si="1"/>
        <v>0</v>
      </c>
      <c r="W19" s="4">
        <v>119.6</v>
      </c>
      <c r="X19" s="9"/>
      <c r="Y19" s="11">
        <v>1.33</v>
      </c>
      <c r="Z19" s="9">
        <f t="shared" si="2"/>
        <v>0</v>
      </c>
      <c r="AA19" s="23">
        <v>3658.5640000000003</v>
      </c>
    </row>
    <row r="20" spans="1:27" ht="17.25" customHeight="1">
      <c r="A20" s="7" t="s">
        <v>27</v>
      </c>
      <c r="B20" s="4" t="s">
        <v>28</v>
      </c>
      <c r="C20" s="9">
        <v>89.9</v>
      </c>
      <c r="D20" s="9"/>
      <c r="E20" s="11">
        <v>8.6300000000000008</v>
      </c>
      <c r="F20" s="9">
        <v>300</v>
      </c>
      <c r="G20" s="9">
        <v>89.9</v>
      </c>
      <c r="H20" s="9">
        <v>1</v>
      </c>
      <c r="I20" s="11">
        <v>8.6300000000000008</v>
      </c>
      <c r="J20" s="9">
        <v>900</v>
      </c>
      <c r="K20" s="9">
        <v>89.9</v>
      </c>
      <c r="L20" s="9"/>
      <c r="M20" s="11">
        <v>8.6300000000000008</v>
      </c>
      <c r="N20" s="9">
        <f t="shared" si="5"/>
        <v>0</v>
      </c>
      <c r="O20" s="9">
        <v>89.9</v>
      </c>
      <c r="P20" s="9"/>
      <c r="Q20" s="11">
        <v>8.6300000000000008</v>
      </c>
      <c r="R20" s="9">
        <f t="shared" si="0"/>
        <v>0</v>
      </c>
      <c r="S20" s="9">
        <v>89.9</v>
      </c>
      <c r="T20" s="9"/>
      <c r="U20" s="11">
        <v>8.6300000000000008</v>
      </c>
      <c r="V20" s="9">
        <f t="shared" si="1"/>
        <v>0</v>
      </c>
      <c r="W20" s="9">
        <v>89.9</v>
      </c>
      <c r="X20" s="9"/>
      <c r="Y20" s="11">
        <v>8.6300000000000008</v>
      </c>
      <c r="Z20" s="9">
        <f t="shared" si="2"/>
        <v>0</v>
      </c>
      <c r="AA20" s="36">
        <v>1200</v>
      </c>
    </row>
    <row r="21" spans="1:27" ht="27.6">
      <c r="A21" s="7" t="s">
        <v>29</v>
      </c>
      <c r="B21" s="4" t="s">
        <v>30</v>
      </c>
      <c r="C21" s="4">
        <v>29.7</v>
      </c>
      <c r="D21" s="9"/>
      <c r="E21" s="11">
        <v>1.23</v>
      </c>
      <c r="F21" s="9">
        <f t="shared" si="3"/>
        <v>0</v>
      </c>
      <c r="G21" s="9">
        <v>29.7</v>
      </c>
      <c r="H21" s="9">
        <v>2</v>
      </c>
      <c r="I21" s="11">
        <v>1.23</v>
      </c>
      <c r="J21" s="9">
        <f t="shared" si="4"/>
        <v>73.061999999999998</v>
      </c>
      <c r="K21" s="4">
        <v>29.7</v>
      </c>
      <c r="L21" s="9">
        <v>4</v>
      </c>
      <c r="M21" s="11">
        <v>1.23</v>
      </c>
      <c r="N21" s="9">
        <f t="shared" si="5"/>
        <v>146.124</v>
      </c>
      <c r="O21" s="4">
        <v>29.7</v>
      </c>
      <c r="P21" s="9"/>
      <c r="Q21" s="11">
        <v>1.23</v>
      </c>
      <c r="R21" s="9">
        <f t="shared" si="0"/>
        <v>0</v>
      </c>
      <c r="S21" s="4">
        <v>29.7</v>
      </c>
      <c r="T21" s="9"/>
      <c r="U21" s="11">
        <v>1.23</v>
      </c>
      <c r="V21" s="9">
        <f t="shared" si="1"/>
        <v>0</v>
      </c>
      <c r="W21" s="4">
        <v>29.7</v>
      </c>
      <c r="X21" s="9"/>
      <c r="Y21" s="11">
        <v>1.23</v>
      </c>
      <c r="Z21" s="9">
        <f t="shared" si="2"/>
        <v>0</v>
      </c>
      <c r="AA21" s="23">
        <v>255.71699999999998</v>
      </c>
    </row>
    <row r="22" spans="1:27" ht="27.6" customHeight="1">
      <c r="A22" s="7" t="s">
        <v>31</v>
      </c>
      <c r="B22" s="4" t="s">
        <v>32</v>
      </c>
      <c r="C22" s="9">
        <v>129.9</v>
      </c>
      <c r="D22" s="9"/>
      <c r="E22" s="11">
        <v>21.91</v>
      </c>
      <c r="F22" s="9">
        <f t="shared" si="3"/>
        <v>0</v>
      </c>
      <c r="G22" s="9">
        <v>129.9</v>
      </c>
      <c r="H22" s="9">
        <v>1</v>
      </c>
      <c r="I22" s="11">
        <v>21.91</v>
      </c>
      <c r="J22" s="9">
        <f t="shared" si="4"/>
        <v>2846.1089999999999</v>
      </c>
      <c r="K22" s="9">
        <v>129.9</v>
      </c>
      <c r="L22" s="9"/>
      <c r="M22" s="11">
        <v>21.91</v>
      </c>
      <c r="N22" s="9">
        <f t="shared" si="5"/>
        <v>0</v>
      </c>
      <c r="O22" s="9">
        <v>129.9</v>
      </c>
      <c r="P22" s="9"/>
      <c r="Q22" s="11">
        <v>21.91</v>
      </c>
      <c r="R22" s="9">
        <f t="shared" si="0"/>
        <v>0</v>
      </c>
      <c r="S22" s="9">
        <v>129.9</v>
      </c>
      <c r="T22" s="9"/>
      <c r="U22" s="11">
        <v>21.91</v>
      </c>
      <c r="V22" s="9">
        <f t="shared" si="1"/>
        <v>0</v>
      </c>
      <c r="W22" s="9">
        <v>129.9</v>
      </c>
      <c r="X22" s="9"/>
      <c r="Y22" s="11">
        <v>21.91</v>
      </c>
      <c r="Z22" s="9">
        <f t="shared" si="2"/>
        <v>0</v>
      </c>
      <c r="AA22" s="36">
        <v>2846.1089999999999</v>
      </c>
    </row>
    <row r="23" spans="1:27">
      <c r="A23" s="7" t="s">
        <v>33</v>
      </c>
      <c r="B23" s="4" t="s">
        <v>34</v>
      </c>
      <c r="C23" s="9">
        <v>184.3</v>
      </c>
      <c r="D23" s="9"/>
      <c r="E23" s="11">
        <v>4.43</v>
      </c>
      <c r="F23" s="9">
        <f t="shared" si="3"/>
        <v>0</v>
      </c>
      <c r="G23" s="9">
        <v>184.3</v>
      </c>
      <c r="H23" s="9"/>
      <c r="I23" s="11">
        <v>4.43</v>
      </c>
      <c r="J23" s="9">
        <f t="shared" si="4"/>
        <v>0</v>
      </c>
      <c r="K23" s="9">
        <v>184.3</v>
      </c>
      <c r="L23" s="9"/>
      <c r="M23" s="11">
        <v>4.43</v>
      </c>
      <c r="N23" s="9">
        <f t="shared" si="5"/>
        <v>0</v>
      </c>
      <c r="O23" s="9">
        <v>184.3</v>
      </c>
      <c r="P23" s="9"/>
      <c r="Q23" s="11">
        <v>4.43</v>
      </c>
      <c r="R23" s="9">
        <f t="shared" si="0"/>
        <v>0</v>
      </c>
      <c r="S23" s="9">
        <v>184.3</v>
      </c>
      <c r="T23" s="9"/>
      <c r="U23" s="11">
        <v>4.43</v>
      </c>
      <c r="V23" s="9">
        <f t="shared" si="1"/>
        <v>0</v>
      </c>
      <c r="W23" s="9">
        <v>184.3</v>
      </c>
      <c r="X23" s="9">
        <v>1</v>
      </c>
      <c r="Y23" s="11">
        <v>4.43</v>
      </c>
      <c r="Z23" s="9">
        <f t="shared" si="2"/>
        <v>816.44899999999996</v>
      </c>
      <c r="AA23" s="36">
        <v>1632.8979999999999</v>
      </c>
    </row>
    <row r="24" spans="1:27">
      <c r="A24" s="7"/>
      <c r="B24" s="5" t="s">
        <v>35</v>
      </c>
      <c r="C24" s="9"/>
      <c r="D24" s="9"/>
      <c r="E24" s="13"/>
      <c r="F24" s="43">
        <f>SUM(F14:F23)</f>
        <v>4149.67</v>
      </c>
      <c r="G24" s="9"/>
      <c r="H24" s="9"/>
      <c r="I24" s="13"/>
      <c r="J24" s="43">
        <f>SUM(J14:J23)</f>
        <v>5749.2610000000004</v>
      </c>
      <c r="K24" s="9"/>
      <c r="L24" s="9"/>
      <c r="M24" s="13"/>
      <c r="N24" s="43">
        <f>SUM(N14:N23)</f>
        <v>951.97400000000005</v>
      </c>
      <c r="O24" s="9"/>
      <c r="P24" s="9"/>
      <c r="Q24" s="13"/>
      <c r="R24" s="43">
        <f>SUM(R14:R23)</f>
        <v>576.58500000000004</v>
      </c>
      <c r="S24" s="9"/>
      <c r="T24" s="9"/>
      <c r="U24" s="13"/>
      <c r="V24" s="43">
        <f>SUM(V14:V23)</f>
        <v>386.75600000000003</v>
      </c>
      <c r="W24" s="9"/>
      <c r="X24" s="9"/>
      <c r="Y24" s="13"/>
      <c r="Z24" s="43">
        <f>SUM(Z14:Z23)</f>
        <v>1266.8429999999998</v>
      </c>
      <c r="AA24" s="44">
        <v>23205.464000000004</v>
      </c>
    </row>
    <row r="25" spans="1:27">
      <c r="A25" s="7"/>
      <c r="B25" s="5" t="s">
        <v>36</v>
      </c>
      <c r="C25" s="9"/>
      <c r="D25" s="9"/>
      <c r="E25" s="13"/>
      <c r="F25" s="9"/>
      <c r="G25" s="9"/>
      <c r="H25" s="9"/>
      <c r="I25" s="13"/>
      <c r="J25" s="9"/>
      <c r="K25" s="9"/>
      <c r="L25" s="9"/>
      <c r="M25" s="13"/>
      <c r="N25" s="9"/>
      <c r="O25" s="9"/>
      <c r="P25" s="9"/>
      <c r="Q25" s="13"/>
      <c r="R25" s="9"/>
      <c r="S25" s="9"/>
      <c r="T25" s="9"/>
      <c r="U25" s="13"/>
      <c r="V25" s="9"/>
      <c r="W25" s="9"/>
      <c r="X25" s="9"/>
      <c r="Y25" s="13"/>
      <c r="Z25" s="9"/>
      <c r="AA25" s="36"/>
    </row>
    <row r="26" spans="1:27">
      <c r="A26" s="15" t="s">
        <v>92</v>
      </c>
      <c r="B26" s="4" t="s">
        <v>38</v>
      </c>
      <c r="C26" s="9">
        <v>2041</v>
      </c>
      <c r="D26" s="9"/>
      <c r="E26" s="11">
        <v>2.73</v>
      </c>
      <c r="F26" s="9">
        <f t="shared" ref="F26:F31" si="6">C26*D26*E26</f>
        <v>0</v>
      </c>
      <c r="G26" s="9">
        <v>2041</v>
      </c>
      <c r="H26" s="9"/>
      <c r="I26" s="11">
        <v>2.73</v>
      </c>
      <c r="J26" s="9">
        <f t="shared" ref="J26:J31" si="7">G26*H26*I26</f>
        <v>0</v>
      </c>
      <c r="K26" s="9">
        <v>2041</v>
      </c>
      <c r="L26" s="9"/>
      <c r="M26" s="11">
        <v>2.73</v>
      </c>
      <c r="N26" s="9">
        <f t="shared" ref="N26:N31" si="8">K26*L26*M26</f>
        <v>0</v>
      </c>
      <c r="O26" s="9"/>
      <c r="P26" s="9"/>
      <c r="Q26" s="11">
        <v>2.73</v>
      </c>
      <c r="R26" s="9"/>
      <c r="S26" s="9"/>
      <c r="T26" s="9"/>
      <c r="U26" s="11">
        <v>2.73</v>
      </c>
      <c r="V26" s="9"/>
      <c r="W26" s="9">
        <v>2041</v>
      </c>
      <c r="X26" s="9"/>
      <c r="Y26" s="11">
        <v>2.73</v>
      </c>
      <c r="Z26" s="9">
        <f t="shared" ref="Z26:Z31" si="9">W26*X26*Y26</f>
        <v>0</v>
      </c>
      <c r="AA26" s="36">
        <v>5571.93</v>
      </c>
    </row>
    <row r="27" spans="1:27">
      <c r="A27" s="15" t="s">
        <v>37</v>
      </c>
      <c r="B27" s="4" t="s">
        <v>40</v>
      </c>
      <c r="C27" s="9">
        <v>225</v>
      </c>
      <c r="D27" s="9"/>
      <c r="E27" s="11">
        <v>14.92</v>
      </c>
      <c r="F27" s="9">
        <f t="shared" si="6"/>
        <v>0</v>
      </c>
      <c r="G27" s="9">
        <v>225</v>
      </c>
      <c r="H27" s="9"/>
      <c r="I27" s="11">
        <v>14.92</v>
      </c>
      <c r="J27" s="9">
        <f t="shared" si="7"/>
        <v>0</v>
      </c>
      <c r="K27" s="9">
        <v>225</v>
      </c>
      <c r="L27" s="9"/>
      <c r="M27" s="11">
        <v>14.92</v>
      </c>
      <c r="N27" s="9">
        <f t="shared" si="8"/>
        <v>0</v>
      </c>
      <c r="O27" s="9"/>
      <c r="P27" s="9"/>
      <c r="Q27" s="11">
        <v>14.92</v>
      </c>
      <c r="R27" s="9"/>
      <c r="S27" s="9"/>
      <c r="T27" s="9"/>
      <c r="U27" s="11">
        <v>14.92</v>
      </c>
      <c r="V27" s="9"/>
      <c r="W27" s="9">
        <v>225</v>
      </c>
      <c r="X27" s="9"/>
      <c r="Y27" s="11">
        <v>14.92</v>
      </c>
      <c r="Z27" s="9">
        <f t="shared" si="9"/>
        <v>0</v>
      </c>
      <c r="AA27" s="36">
        <v>3357</v>
      </c>
    </row>
    <row r="28" spans="1:27">
      <c r="A28" s="15" t="s">
        <v>39</v>
      </c>
      <c r="B28" s="4" t="s">
        <v>42</v>
      </c>
      <c r="C28" s="9">
        <v>225</v>
      </c>
      <c r="D28" s="9"/>
      <c r="E28" s="11">
        <v>7.9</v>
      </c>
      <c r="F28" s="9">
        <f t="shared" si="6"/>
        <v>0</v>
      </c>
      <c r="G28" s="9">
        <v>225</v>
      </c>
      <c r="H28" s="9"/>
      <c r="I28" s="11">
        <v>7.9</v>
      </c>
      <c r="J28" s="9">
        <f t="shared" si="7"/>
        <v>0</v>
      </c>
      <c r="K28" s="9">
        <v>225</v>
      </c>
      <c r="L28" s="9"/>
      <c r="M28" s="11">
        <v>7.9</v>
      </c>
      <c r="N28" s="9">
        <f t="shared" si="8"/>
        <v>0</v>
      </c>
      <c r="O28" s="9"/>
      <c r="P28" s="9"/>
      <c r="Q28" s="11">
        <v>7.9</v>
      </c>
      <c r="R28" s="9"/>
      <c r="S28" s="9"/>
      <c r="T28" s="9"/>
      <c r="U28" s="11">
        <v>7.9</v>
      </c>
      <c r="V28" s="9"/>
      <c r="W28" s="9">
        <v>225</v>
      </c>
      <c r="X28" s="9"/>
      <c r="Y28" s="11">
        <v>7.9</v>
      </c>
      <c r="Z28" s="9">
        <f t="shared" si="9"/>
        <v>0</v>
      </c>
      <c r="AA28" s="36">
        <v>1777.5</v>
      </c>
    </row>
    <row r="29" spans="1:27">
      <c r="A29" s="15" t="s">
        <v>41</v>
      </c>
      <c r="B29" s="4" t="s">
        <v>44</v>
      </c>
      <c r="C29" s="9">
        <v>225</v>
      </c>
      <c r="D29" s="9"/>
      <c r="E29" s="11">
        <v>0.55000000000000004</v>
      </c>
      <c r="F29" s="9">
        <f t="shared" si="6"/>
        <v>0</v>
      </c>
      <c r="G29" s="9">
        <v>225</v>
      </c>
      <c r="H29" s="9"/>
      <c r="I29" s="11">
        <v>0.55000000000000004</v>
      </c>
      <c r="J29" s="9">
        <f t="shared" si="7"/>
        <v>0</v>
      </c>
      <c r="K29" s="9">
        <v>225</v>
      </c>
      <c r="L29" s="9"/>
      <c r="M29" s="11">
        <v>0.55000000000000004</v>
      </c>
      <c r="N29" s="9">
        <f t="shared" si="8"/>
        <v>0</v>
      </c>
      <c r="O29" s="9"/>
      <c r="P29" s="9"/>
      <c r="Q29" s="11">
        <v>0.55000000000000004</v>
      </c>
      <c r="R29" s="9"/>
      <c r="S29" s="9"/>
      <c r="T29" s="9"/>
      <c r="U29" s="11">
        <v>0.55000000000000004</v>
      </c>
      <c r="V29" s="9"/>
      <c r="W29" s="9">
        <v>225</v>
      </c>
      <c r="X29" s="9"/>
      <c r="Y29" s="11">
        <v>0.55000000000000004</v>
      </c>
      <c r="Z29" s="9">
        <f t="shared" si="9"/>
        <v>0</v>
      </c>
      <c r="AA29" s="36">
        <v>123.75000000000001</v>
      </c>
    </row>
    <row r="30" spans="1:27">
      <c r="A30" s="15" t="s">
        <v>43</v>
      </c>
      <c r="B30" s="4" t="s">
        <v>46</v>
      </c>
      <c r="C30" s="9">
        <v>11</v>
      </c>
      <c r="D30" s="9"/>
      <c r="E30" s="11">
        <v>140.96</v>
      </c>
      <c r="F30" s="9">
        <f t="shared" si="6"/>
        <v>0</v>
      </c>
      <c r="G30" s="9">
        <v>11</v>
      </c>
      <c r="H30" s="9"/>
      <c r="I30" s="11">
        <v>140.96</v>
      </c>
      <c r="J30" s="9">
        <f t="shared" si="7"/>
        <v>0</v>
      </c>
      <c r="K30" s="9">
        <v>11</v>
      </c>
      <c r="L30" s="9"/>
      <c r="M30" s="11">
        <v>140.96</v>
      </c>
      <c r="N30" s="9">
        <f t="shared" si="8"/>
        <v>0</v>
      </c>
      <c r="O30" s="9"/>
      <c r="P30" s="9"/>
      <c r="Q30" s="11">
        <v>140.96</v>
      </c>
      <c r="R30" s="9"/>
      <c r="S30" s="9"/>
      <c r="T30" s="9"/>
      <c r="U30" s="11">
        <v>140.96</v>
      </c>
      <c r="V30" s="9"/>
      <c r="W30" s="9">
        <v>11</v>
      </c>
      <c r="X30" s="9"/>
      <c r="Y30" s="11">
        <v>140.96</v>
      </c>
      <c r="Z30" s="9">
        <f t="shared" si="9"/>
        <v>0</v>
      </c>
      <c r="AA30" s="36">
        <v>1550.5600000000002</v>
      </c>
    </row>
    <row r="31" spans="1:27">
      <c r="A31" s="15" t="s">
        <v>45</v>
      </c>
      <c r="B31" s="4" t="s">
        <v>47</v>
      </c>
      <c r="C31" s="9">
        <v>1</v>
      </c>
      <c r="D31" s="9">
        <v>1</v>
      </c>
      <c r="E31" s="11">
        <v>60.42</v>
      </c>
      <c r="F31" s="9">
        <f t="shared" si="6"/>
        <v>60.42</v>
      </c>
      <c r="G31" s="9">
        <v>2</v>
      </c>
      <c r="H31" s="9"/>
      <c r="I31" s="11">
        <v>60.42</v>
      </c>
      <c r="J31" s="9">
        <f t="shared" si="7"/>
        <v>0</v>
      </c>
      <c r="K31" s="9">
        <v>2</v>
      </c>
      <c r="L31" s="9"/>
      <c r="M31" s="11">
        <v>60.42</v>
      </c>
      <c r="N31" s="9">
        <f t="shared" si="8"/>
        <v>0</v>
      </c>
      <c r="O31" s="9">
        <v>4</v>
      </c>
      <c r="P31" s="9"/>
      <c r="Q31" s="11">
        <v>60.42</v>
      </c>
      <c r="R31" s="9">
        <f>O31*P31*Q31</f>
        <v>0</v>
      </c>
      <c r="S31" s="9">
        <v>1</v>
      </c>
      <c r="T31" s="9"/>
      <c r="U31" s="11">
        <v>60.42</v>
      </c>
      <c r="V31" s="9">
        <f>S31*T31*U31</f>
        <v>0</v>
      </c>
      <c r="W31" s="9">
        <v>2</v>
      </c>
      <c r="X31" s="9"/>
      <c r="Y31" s="11">
        <v>60.42</v>
      </c>
      <c r="Z31" s="9">
        <f t="shared" si="9"/>
        <v>0</v>
      </c>
      <c r="AA31" s="36">
        <v>181.26</v>
      </c>
    </row>
    <row r="32" spans="1:27">
      <c r="A32" s="7"/>
      <c r="B32" s="5" t="s">
        <v>48</v>
      </c>
      <c r="C32" s="9"/>
      <c r="D32" s="9"/>
      <c r="E32" s="17"/>
      <c r="F32" s="43">
        <f>SUM(F26:F31)</f>
        <v>60.42</v>
      </c>
      <c r="G32" s="9"/>
      <c r="H32" s="9"/>
      <c r="I32" s="17"/>
      <c r="J32" s="43">
        <f>SUM(J26:J31)</f>
        <v>0</v>
      </c>
      <c r="K32" s="9"/>
      <c r="L32" s="9"/>
      <c r="M32" s="17"/>
      <c r="N32" s="43">
        <f>SUM(N26:N31)</f>
        <v>0</v>
      </c>
      <c r="O32" s="9"/>
      <c r="P32" s="9"/>
      <c r="Q32" s="17"/>
      <c r="R32" s="43">
        <f>SUM(R26:R31)</f>
        <v>0</v>
      </c>
      <c r="S32" s="9"/>
      <c r="T32" s="9"/>
      <c r="U32" s="17"/>
      <c r="V32" s="43">
        <f>SUM(V26:V31)</f>
        <v>0</v>
      </c>
      <c r="W32" s="9"/>
      <c r="X32" s="9"/>
      <c r="Y32" s="17"/>
      <c r="Z32" s="43">
        <f>SUM(Z26:Z31)</f>
        <v>0</v>
      </c>
      <c r="AA32" s="44">
        <v>12562</v>
      </c>
    </row>
    <row r="33" spans="1:27">
      <c r="A33" s="7"/>
      <c r="B33" s="5" t="s">
        <v>49</v>
      </c>
      <c r="C33" s="9"/>
      <c r="D33" s="9"/>
      <c r="E33" s="13"/>
      <c r="F33" s="9"/>
      <c r="G33" s="9"/>
      <c r="H33" s="9"/>
      <c r="I33" s="13"/>
      <c r="J33" s="9"/>
      <c r="K33" s="9"/>
      <c r="L33" s="9"/>
      <c r="M33" s="13"/>
      <c r="N33" s="9"/>
      <c r="O33" s="9"/>
      <c r="P33" s="9"/>
      <c r="Q33" s="13"/>
      <c r="R33" s="9"/>
      <c r="S33" s="9"/>
      <c r="T33" s="9"/>
      <c r="U33" s="13"/>
      <c r="V33" s="9"/>
      <c r="W33" s="9"/>
      <c r="X33" s="9"/>
      <c r="Y33" s="13"/>
      <c r="Z33" s="9"/>
      <c r="AA33" s="36"/>
    </row>
    <row r="34" spans="1:27" s="16" customFormat="1">
      <c r="A34" s="15" t="s">
        <v>50</v>
      </c>
      <c r="B34" s="4" t="s">
        <v>51</v>
      </c>
      <c r="C34" s="18">
        <v>529.9</v>
      </c>
      <c r="D34" s="13"/>
      <c r="E34" s="11">
        <v>1.9</v>
      </c>
      <c r="F34" s="13">
        <f>C34*D34*E34</f>
        <v>0</v>
      </c>
      <c r="G34" s="18">
        <v>529.9</v>
      </c>
      <c r="H34" s="13"/>
      <c r="I34" s="11">
        <v>1.9</v>
      </c>
      <c r="J34" s="13">
        <f>G34*H34*I34</f>
        <v>0</v>
      </c>
      <c r="K34" s="18">
        <v>529.9</v>
      </c>
      <c r="L34" s="13"/>
      <c r="M34" s="11">
        <v>1.9</v>
      </c>
      <c r="N34" s="13">
        <f>K34*L34*M34</f>
        <v>0</v>
      </c>
      <c r="O34" s="18">
        <v>539.9</v>
      </c>
      <c r="P34" s="13"/>
      <c r="Q34" s="11">
        <v>1.9</v>
      </c>
      <c r="R34" s="13">
        <f>O34*P34*Q34</f>
        <v>0</v>
      </c>
      <c r="S34" s="18">
        <v>539.9</v>
      </c>
      <c r="T34" s="13"/>
      <c r="U34" s="11">
        <v>1.9</v>
      </c>
      <c r="V34" s="13">
        <f>S34*T34*U34</f>
        <v>0</v>
      </c>
      <c r="W34" s="18">
        <v>529.9</v>
      </c>
      <c r="X34" s="13">
        <v>1</v>
      </c>
      <c r="Y34" s="11">
        <v>1.9</v>
      </c>
      <c r="Z34" s="13">
        <f>W34*X34*Y34</f>
        <v>1006.81</v>
      </c>
      <c r="AA34" s="38">
        <v>2013.62</v>
      </c>
    </row>
    <row r="35" spans="1:27">
      <c r="A35" s="7" t="s">
        <v>52</v>
      </c>
      <c r="B35" s="4" t="s">
        <v>53</v>
      </c>
      <c r="C35" s="9">
        <v>529.9</v>
      </c>
      <c r="D35" s="9"/>
      <c r="E35" s="11">
        <v>1.9</v>
      </c>
      <c r="F35" s="9">
        <f>C35*D35*E35</f>
        <v>0</v>
      </c>
      <c r="G35" s="9">
        <v>529.9</v>
      </c>
      <c r="H35" s="9"/>
      <c r="I35" s="11">
        <v>1.9</v>
      </c>
      <c r="J35" s="9">
        <f>G35*H35*I35</f>
        <v>0</v>
      </c>
      <c r="K35" s="9">
        <v>529.9</v>
      </c>
      <c r="L35" s="9"/>
      <c r="M35" s="11">
        <v>1.9</v>
      </c>
      <c r="N35" s="9">
        <f>K35*L35*M35</f>
        <v>0</v>
      </c>
      <c r="O35" s="9">
        <v>529.9</v>
      </c>
      <c r="P35" s="9">
        <v>1</v>
      </c>
      <c r="Q35" s="11">
        <v>1.9</v>
      </c>
      <c r="R35" s="9">
        <f>O35*P35*Q35</f>
        <v>1006.81</v>
      </c>
      <c r="S35" s="9">
        <v>529.9</v>
      </c>
      <c r="T35" s="9">
        <v>0</v>
      </c>
      <c r="U35" s="11">
        <v>1.9</v>
      </c>
      <c r="V35" s="9">
        <f>S35*T35*U35</f>
        <v>0</v>
      </c>
      <c r="W35" s="9">
        <v>529.9</v>
      </c>
      <c r="X35" s="9"/>
      <c r="Y35" s="11">
        <v>1.9</v>
      </c>
      <c r="Z35" s="9">
        <f>W35*X35*Y35</f>
        <v>0</v>
      </c>
      <c r="AA35" s="36">
        <v>2013.62</v>
      </c>
    </row>
    <row r="36" spans="1:27">
      <c r="A36" s="7" t="s">
        <v>54</v>
      </c>
      <c r="B36" s="4" t="s">
        <v>55</v>
      </c>
      <c r="C36" s="9">
        <v>529.9</v>
      </c>
      <c r="D36" s="9"/>
      <c r="E36" s="11">
        <v>4.79</v>
      </c>
      <c r="F36" s="9">
        <f>C36*D36*E36</f>
        <v>0</v>
      </c>
      <c r="G36" s="9">
        <v>529.9</v>
      </c>
      <c r="H36" s="9"/>
      <c r="I36" s="11">
        <v>4.79</v>
      </c>
      <c r="J36" s="9">
        <f>G36*H36*I36</f>
        <v>0</v>
      </c>
      <c r="K36" s="9">
        <v>529.9</v>
      </c>
      <c r="L36" s="9"/>
      <c r="M36" s="11">
        <v>4.79</v>
      </c>
      <c r="N36" s="9">
        <f>K36*L36*M36</f>
        <v>0</v>
      </c>
      <c r="O36" s="9">
        <v>529.9</v>
      </c>
      <c r="P36" s="9">
        <v>0</v>
      </c>
      <c r="Q36" s="11">
        <v>4.79</v>
      </c>
      <c r="R36" s="9">
        <f>O36*P36*Q36</f>
        <v>0</v>
      </c>
      <c r="S36" s="9">
        <v>529.9</v>
      </c>
      <c r="T36" s="9">
        <v>1</v>
      </c>
      <c r="U36" s="11">
        <v>4.79</v>
      </c>
      <c r="V36" s="9">
        <f>S36*T36*U36</f>
        <v>2538.221</v>
      </c>
      <c r="W36" s="9">
        <v>529.9</v>
      </c>
      <c r="X36" s="9"/>
      <c r="Y36" s="11">
        <v>4.79</v>
      </c>
      <c r="Z36" s="9">
        <f>W36*X36*Y36</f>
        <v>0</v>
      </c>
      <c r="AA36" s="36">
        <v>2538.221</v>
      </c>
    </row>
    <row r="37" spans="1:27" ht="27.6">
      <c r="A37" s="7" t="s">
        <v>56</v>
      </c>
      <c r="B37" s="4" t="s">
        <v>103</v>
      </c>
      <c r="C37" s="9">
        <v>529.9</v>
      </c>
      <c r="D37" s="9"/>
      <c r="E37" s="11">
        <v>1.9</v>
      </c>
      <c r="F37" s="9">
        <f>C37*D37*E37</f>
        <v>0</v>
      </c>
      <c r="G37" s="9">
        <v>529.9</v>
      </c>
      <c r="H37" s="9"/>
      <c r="I37" s="11">
        <v>1.9</v>
      </c>
      <c r="J37" s="9">
        <f>G37*H37*I37</f>
        <v>0</v>
      </c>
      <c r="K37" s="9">
        <v>529.9</v>
      </c>
      <c r="L37" s="9"/>
      <c r="M37" s="11">
        <v>1.9</v>
      </c>
      <c r="N37" s="9">
        <f>K37*L37*M37</f>
        <v>0</v>
      </c>
      <c r="O37" s="9">
        <v>529.9</v>
      </c>
      <c r="P37" s="9">
        <v>0</v>
      </c>
      <c r="Q37" s="11">
        <v>1.9</v>
      </c>
      <c r="R37" s="9">
        <f>O37*P37*Q37</f>
        <v>0</v>
      </c>
      <c r="S37" s="9">
        <v>529.9</v>
      </c>
      <c r="T37" s="9">
        <v>0</v>
      </c>
      <c r="U37" s="11">
        <v>1.9</v>
      </c>
      <c r="V37" s="9">
        <f>S37*T37*U37</f>
        <v>0</v>
      </c>
      <c r="W37" s="9">
        <v>529.9</v>
      </c>
      <c r="X37" s="9">
        <v>1</v>
      </c>
      <c r="Y37" s="11">
        <v>1.9</v>
      </c>
      <c r="Z37" s="9">
        <f>W37*X37*Y37</f>
        <v>1006.81</v>
      </c>
      <c r="AA37" s="36">
        <v>2013.62</v>
      </c>
    </row>
    <row r="38" spans="1:27">
      <c r="A38" s="7"/>
      <c r="B38" s="5" t="s">
        <v>57</v>
      </c>
      <c r="C38" s="9"/>
      <c r="D38" s="9"/>
      <c r="E38" s="13"/>
      <c r="F38" s="5">
        <f>SUM(F34:F37)</f>
        <v>0</v>
      </c>
      <c r="G38" s="9"/>
      <c r="H38" s="9"/>
      <c r="I38" s="13"/>
      <c r="J38" s="5">
        <f>SUM(J34:J37)</f>
        <v>0</v>
      </c>
      <c r="K38" s="9"/>
      <c r="L38" s="9"/>
      <c r="M38" s="13"/>
      <c r="N38" s="5">
        <f>SUM(N34:N37)</f>
        <v>0</v>
      </c>
      <c r="O38" s="9"/>
      <c r="P38" s="9"/>
      <c r="Q38" s="13"/>
      <c r="R38" s="43">
        <f>SUM(R35:R37)</f>
        <v>1006.81</v>
      </c>
      <c r="S38" s="9"/>
      <c r="T38" s="9"/>
      <c r="U38" s="13"/>
      <c r="V38" s="43">
        <f>SUM(V35:V37)</f>
        <v>2538.221</v>
      </c>
      <c r="W38" s="9"/>
      <c r="X38" s="9"/>
      <c r="Y38" s="13"/>
      <c r="Z38" s="5">
        <f>SUM(Z34:Z37)</f>
        <v>2013.62</v>
      </c>
      <c r="AA38" s="44">
        <v>8579.0810000000001</v>
      </c>
    </row>
    <row r="39" spans="1:27">
      <c r="A39" s="7"/>
      <c r="B39" s="5" t="s">
        <v>58</v>
      </c>
      <c r="C39" s="9"/>
      <c r="D39" s="9"/>
      <c r="E39" s="13"/>
      <c r="F39" s="9"/>
      <c r="G39" s="9"/>
      <c r="H39" s="9"/>
      <c r="I39" s="13"/>
      <c r="J39" s="9"/>
      <c r="K39" s="9"/>
      <c r="L39" s="9"/>
      <c r="M39" s="13"/>
      <c r="N39" s="9"/>
      <c r="O39" s="9"/>
      <c r="P39" s="9"/>
      <c r="Q39" s="13"/>
      <c r="R39" s="9"/>
      <c r="S39" s="9"/>
      <c r="T39" s="9"/>
      <c r="U39" s="13"/>
      <c r="V39" s="9"/>
      <c r="W39" s="9"/>
      <c r="X39" s="9"/>
      <c r="Y39" s="13"/>
      <c r="Z39" s="9"/>
      <c r="AA39" s="36"/>
    </row>
    <row r="40" spans="1:27" ht="30.6" customHeight="1">
      <c r="A40" s="7" t="s">
        <v>59</v>
      </c>
      <c r="B40" s="4" t="s">
        <v>60</v>
      </c>
      <c r="C40" s="9">
        <v>529.9</v>
      </c>
      <c r="D40" s="9">
        <v>1</v>
      </c>
      <c r="E40" s="13">
        <v>0.89</v>
      </c>
      <c r="F40" s="9">
        <f>C40*D40*E40</f>
        <v>471.61099999999999</v>
      </c>
      <c r="G40" s="9">
        <v>529.9</v>
      </c>
      <c r="H40" s="9">
        <v>1</v>
      </c>
      <c r="I40" s="13">
        <v>0.89</v>
      </c>
      <c r="J40" s="9">
        <f>G40*H40*I40</f>
        <v>471.61099999999999</v>
      </c>
      <c r="K40" s="9">
        <v>529.9</v>
      </c>
      <c r="L40" s="9">
        <v>1</v>
      </c>
      <c r="M40" s="13">
        <v>0.89</v>
      </c>
      <c r="N40" s="9">
        <f>K40*L40*M40</f>
        <v>471.61099999999999</v>
      </c>
      <c r="O40" s="9">
        <v>529.9</v>
      </c>
      <c r="P40" s="9">
        <v>1</v>
      </c>
      <c r="Q40" s="13">
        <v>0.89</v>
      </c>
      <c r="R40" s="9">
        <f>O40*P40*Q40</f>
        <v>471.61099999999999</v>
      </c>
      <c r="S40" s="9">
        <v>529.9</v>
      </c>
      <c r="T40" s="9">
        <v>1</v>
      </c>
      <c r="U40" s="13">
        <v>0.89</v>
      </c>
      <c r="V40" s="9">
        <f>S40*T40*U40</f>
        <v>471.61099999999999</v>
      </c>
      <c r="W40" s="9">
        <v>529.9</v>
      </c>
      <c r="X40" s="9">
        <v>1</v>
      </c>
      <c r="Y40" s="13">
        <v>0.89</v>
      </c>
      <c r="Z40" s="9">
        <f>W40*X40*Y40</f>
        <v>471.61099999999999</v>
      </c>
      <c r="AA40" s="36">
        <v>5659.3319999999994</v>
      </c>
    </row>
    <row r="41" spans="1:27">
      <c r="A41" s="7" t="s">
        <v>61</v>
      </c>
      <c r="B41" s="4" t="s">
        <v>62</v>
      </c>
      <c r="C41" s="9">
        <v>529.9</v>
      </c>
      <c r="D41" s="9">
        <v>1</v>
      </c>
      <c r="E41" s="13">
        <v>0.25</v>
      </c>
      <c r="F41" s="9">
        <f>C41*D41*E41</f>
        <v>132.47499999999999</v>
      </c>
      <c r="G41" s="9">
        <v>529.9</v>
      </c>
      <c r="H41" s="9">
        <v>1</v>
      </c>
      <c r="I41" s="13">
        <v>0.25</v>
      </c>
      <c r="J41" s="9">
        <f>G41*H41*I41</f>
        <v>132.47499999999999</v>
      </c>
      <c r="K41" s="9">
        <v>529.9</v>
      </c>
      <c r="L41" s="9">
        <v>1</v>
      </c>
      <c r="M41" s="13">
        <v>0.25</v>
      </c>
      <c r="N41" s="9">
        <f>K41*L41*M41</f>
        <v>132.47499999999999</v>
      </c>
      <c r="O41" s="9">
        <v>529.9</v>
      </c>
      <c r="P41" s="9">
        <v>1</v>
      </c>
      <c r="Q41" s="13">
        <v>0.25</v>
      </c>
      <c r="R41" s="9">
        <f>O41*P41*Q41</f>
        <v>132.47499999999999</v>
      </c>
      <c r="S41" s="9">
        <v>529.9</v>
      </c>
      <c r="T41" s="9">
        <v>1</v>
      </c>
      <c r="U41" s="13">
        <v>0.25</v>
      </c>
      <c r="V41" s="9">
        <f>S41*T41*U41</f>
        <v>132.47499999999999</v>
      </c>
      <c r="W41" s="9">
        <v>529.9</v>
      </c>
      <c r="X41" s="9">
        <v>1</v>
      </c>
      <c r="Y41" s="13">
        <v>0.25</v>
      </c>
      <c r="Z41" s="9">
        <f>W41*X41*Y41</f>
        <v>132.47499999999999</v>
      </c>
      <c r="AA41" s="36">
        <v>1589.6999999999996</v>
      </c>
    </row>
    <row r="42" spans="1:27">
      <c r="A42" s="7"/>
      <c r="B42" s="5" t="s">
        <v>63</v>
      </c>
      <c r="C42" s="9"/>
      <c r="D42" s="9"/>
      <c r="E42" s="13"/>
      <c r="F42" s="43">
        <f>SUM(F40:F41)</f>
        <v>604.08600000000001</v>
      </c>
      <c r="G42" s="9"/>
      <c r="H42" s="9"/>
      <c r="I42" s="13"/>
      <c r="J42" s="43">
        <f>SUM(J40:J41)</f>
        <v>604.08600000000001</v>
      </c>
      <c r="K42" s="9"/>
      <c r="L42" s="9"/>
      <c r="M42" s="13"/>
      <c r="N42" s="43">
        <f>SUM(N40:N41)</f>
        <v>604.08600000000001</v>
      </c>
      <c r="O42" s="9"/>
      <c r="P42" s="9"/>
      <c r="Q42" s="13"/>
      <c r="R42" s="43">
        <f>SUM(R40:R41)</f>
        <v>604.08600000000001</v>
      </c>
      <c r="S42" s="9"/>
      <c r="T42" s="9"/>
      <c r="U42" s="13"/>
      <c r="V42" s="43">
        <f>SUM(V40:V41)</f>
        <v>604.08600000000001</v>
      </c>
      <c r="W42" s="9"/>
      <c r="X42" s="9"/>
      <c r="Y42" s="13"/>
      <c r="Z42" s="43">
        <f>SUM(Z40:Z41)</f>
        <v>604.08600000000001</v>
      </c>
      <c r="AA42" s="44">
        <v>7249.032000000002</v>
      </c>
    </row>
    <row r="43" spans="1:27">
      <c r="A43" s="7"/>
      <c r="B43" s="5" t="s">
        <v>93</v>
      </c>
      <c r="C43" s="9"/>
      <c r="D43" s="9"/>
      <c r="E43" s="13"/>
      <c r="F43" s="9"/>
      <c r="G43" s="9"/>
      <c r="H43" s="9"/>
      <c r="I43" s="13"/>
      <c r="J43" s="9"/>
      <c r="K43" s="9"/>
      <c r="L43" s="9"/>
      <c r="M43" s="13"/>
      <c r="N43" s="9"/>
      <c r="O43" s="9"/>
      <c r="P43" s="9"/>
      <c r="Q43" s="13"/>
      <c r="R43" s="9"/>
      <c r="S43" s="9"/>
      <c r="T43" s="9"/>
      <c r="U43" s="13"/>
      <c r="V43" s="9"/>
      <c r="W43" s="9"/>
      <c r="X43" s="9"/>
      <c r="Y43" s="13"/>
      <c r="Z43" s="9"/>
      <c r="AA43" s="36">
        <v>0</v>
      </c>
    </row>
    <row r="44" spans="1:27">
      <c r="A44" s="7" t="s">
        <v>94</v>
      </c>
      <c r="B44" s="4" t="s">
        <v>64</v>
      </c>
      <c r="C44" s="4">
        <v>2</v>
      </c>
      <c r="D44" s="9">
        <v>1</v>
      </c>
      <c r="E44" s="11">
        <v>263</v>
      </c>
      <c r="F44" s="9">
        <f>C44*D44*E44</f>
        <v>526</v>
      </c>
      <c r="G44" s="4">
        <v>2</v>
      </c>
      <c r="H44" s="9">
        <v>1</v>
      </c>
      <c r="I44" s="11">
        <v>263</v>
      </c>
      <c r="J44" s="9">
        <f>G44*H44*I44</f>
        <v>526</v>
      </c>
      <c r="K44" s="4">
        <v>2</v>
      </c>
      <c r="L44" s="9">
        <v>1</v>
      </c>
      <c r="M44" s="11">
        <v>263</v>
      </c>
      <c r="N44" s="9">
        <f>K44*L44*M44</f>
        <v>526</v>
      </c>
      <c r="O44" s="4">
        <v>1</v>
      </c>
      <c r="P44" s="9">
        <v>1</v>
      </c>
      <c r="Q44" s="11">
        <v>263</v>
      </c>
      <c r="R44" s="9">
        <f>O44*P44*Q44</f>
        <v>263</v>
      </c>
      <c r="S44" s="4">
        <v>1</v>
      </c>
      <c r="T44" s="9">
        <v>1</v>
      </c>
      <c r="U44" s="11">
        <v>263</v>
      </c>
      <c r="V44" s="9">
        <f>S44*T44*U44</f>
        <v>263</v>
      </c>
      <c r="W44" s="4">
        <v>2</v>
      </c>
      <c r="X44" s="9">
        <v>1</v>
      </c>
      <c r="Y44" s="11">
        <v>263</v>
      </c>
      <c r="Z44" s="9">
        <f>W44*X44*Y44</f>
        <v>526</v>
      </c>
      <c r="AA44" s="23">
        <v>5786</v>
      </c>
    </row>
    <row r="45" spans="1:27" ht="41.4">
      <c r="A45" s="7" t="s">
        <v>95</v>
      </c>
      <c r="B45" s="4" t="s">
        <v>65</v>
      </c>
      <c r="C45" s="4">
        <v>2</v>
      </c>
      <c r="D45" s="9">
        <v>1</v>
      </c>
      <c r="E45" s="11">
        <v>256</v>
      </c>
      <c r="F45" s="9">
        <f>C45*D45*E45</f>
        <v>512</v>
      </c>
      <c r="G45" s="4">
        <v>2</v>
      </c>
      <c r="H45" s="9">
        <v>1</v>
      </c>
      <c r="I45" s="11">
        <v>256</v>
      </c>
      <c r="J45" s="9">
        <f>G45*H45*I45</f>
        <v>512</v>
      </c>
      <c r="K45" s="4">
        <v>2</v>
      </c>
      <c r="L45" s="9">
        <v>1</v>
      </c>
      <c r="M45" s="11">
        <v>256</v>
      </c>
      <c r="N45" s="9">
        <f>K45*L45*M45</f>
        <v>512</v>
      </c>
      <c r="O45" s="4">
        <v>1</v>
      </c>
      <c r="P45" s="9">
        <v>1</v>
      </c>
      <c r="Q45" s="11">
        <v>256</v>
      </c>
      <c r="R45" s="9">
        <f>O45*P45*Q45</f>
        <v>256</v>
      </c>
      <c r="S45" s="4">
        <v>1</v>
      </c>
      <c r="T45" s="9">
        <v>1</v>
      </c>
      <c r="U45" s="11">
        <v>256</v>
      </c>
      <c r="V45" s="9">
        <f>S45*T45*U45</f>
        <v>256</v>
      </c>
      <c r="W45" s="4">
        <v>2</v>
      </c>
      <c r="X45" s="9">
        <v>1</v>
      </c>
      <c r="Y45" s="11">
        <v>256</v>
      </c>
      <c r="Z45" s="9">
        <f>W45*X45*Y45</f>
        <v>512</v>
      </c>
      <c r="AA45" s="23">
        <v>5632</v>
      </c>
    </row>
    <row r="46" spans="1:27" ht="41.4">
      <c r="A46" s="7" t="s">
        <v>96</v>
      </c>
      <c r="B46" s="4" t="s">
        <v>66</v>
      </c>
      <c r="C46" s="4">
        <v>1</v>
      </c>
      <c r="D46" s="9">
        <v>1</v>
      </c>
      <c r="E46" s="11">
        <v>256</v>
      </c>
      <c r="F46" s="9">
        <f>C46*D46*E46</f>
        <v>256</v>
      </c>
      <c r="G46" s="4">
        <v>1</v>
      </c>
      <c r="H46" s="9">
        <v>1</v>
      </c>
      <c r="I46" s="11">
        <v>256</v>
      </c>
      <c r="J46" s="9">
        <f>G46*H46*I46</f>
        <v>256</v>
      </c>
      <c r="K46" s="4">
        <v>1</v>
      </c>
      <c r="L46" s="9">
        <v>1</v>
      </c>
      <c r="M46" s="11">
        <v>256</v>
      </c>
      <c r="N46" s="9">
        <f>K46*L46*M46</f>
        <v>256</v>
      </c>
      <c r="O46" s="4">
        <v>1</v>
      </c>
      <c r="P46" s="9">
        <v>1</v>
      </c>
      <c r="Q46" s="11">
        <v>256</v>
      </c>
      <c r="R46" s="9">
        <f>O46*P46*Q46</f>
        <v>256</v>
      </c>
      <c r="S46" s="4">
        <v>1</v>
      </c>
      <c r="T46" s="9">
        <v>1</v>
      </c>
      <c r="U46" s="11">
        <v>256</v>
      </c>
      <c r="V46" s="9">
        <f>S46*T46*U46</f>
        <v>256</v>
      </c>
      <c r="W46" s="4">
        <v>1</v>
      </c>
      <c r="X46" s="9">
        <v>1</v>
      </c>
      <c r="Y46" s="11">
        <v>256</v>
      </c>
      <c r="Z46" s="9">
        <f>W46*X46*Y46</f>
        <v>256</v>
      </c>
      <c r="AA46" s="23">
        <v>3072</v>
      </c>
    </row>
    <row r="47" spans="1:27">
      <c r="A47" s="7"/>
      <c r="B47" s="5" t="s">
        <v>97</v>
      </c>
      <c r="C47" s="9"/>
      <c r="D47" s="9"/>
      <c r="E47" s="9"/>
      <c r="F47" s="43">
        <f>SUM(F44:F46)</f>
        <v>1294</v>
      </c>
      <c r="G47" s="9"/>
      <c r="H47" s="9"/>
      <c r="I47" s="9"/>
      <c r="J47" s="43">
        <f>SUM(J44:J46)</f>
        <v>1294</v>
      </c>
      <c r="K47" s="9"/>
      <c r="L47" s="9"/>
      <c r="M47" s="9"/>
      <c r="N47" s="43">
        <f>SUM(N44:N46)</f>
        <v>1294</v>
      </c>
      <c r="O47" s="9"/>
      <c r="P47" s="9"/>
      <c r="Q47" s="9"/>
      <c r="R47" s="43">
        <f>SUM(R44:R46)</f>
        <v>775</v>
      </c>
      <c r="S47" s="9"/>
      <c r="T47" s="9"/>
      <c r="U47" s="9"/>
      <c r="V47" s="43">
        <f>SUM(V44:V46)</f>
        <v>775</v>
      </c>
      <c r="W47" s="9"/>
      <c r="X47" s="9"/>
      <c r="Y47" s="9"/>
      <c r="Z47" s="43">
        <f>SUM(Z44:Z46)</f>
        <v>1294</v>
      </c>
      <c r="AA47" s="44">
        <v>14490</v>
      </c>
    </row>
    <row r="48" spans="1:27">
      <c r="A48" s="7"/>
      <c r="B48" s="5" t="s">
        <v>98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36"/>
    </row>
    <row r="49" spans="1:27">
      <c r="A49" s="7" t="s">
        <v>99</v>
      </c>
      <c r="B49" s="5" t="s">
        <v>67</v>
      </c>
      <c r="C49" s="9"/>
      <c r="D49" s="9"/>
      <c r="E49" s="9"/>
      <c r="F49" s="9">
        <v>0</v>
      </c>
      <c r="G49" s="9"/>
      <c r="H49" s="9"/>
      <c r="I49" s="9"/>
      <c r="J49" s="9">
        <v>0</v>
      </c>
      <c r="K49" s="9"/>
      <c r="L49" s="9"/>
      <c r="M49" s="9"/>
      <c r="N49" s="9">
        <f>K49*L49*M49</f>
        <v>0</v>
      </c>
      <c r="O49" s="9"/>
      <c r="P49" s="9"/>
      <c r="Q49" s="9"/>
      <c r="R49" s="9">
        <f>O49*P49*Q49</f>
        <v>0</v>
      </c>
      <c r="S49" s="9"/>
      <c r="T49" s="9"/>
      <c r="U49" s="9"/>
      <c r="V49" s="9">
        <f>S49*T49*U49</f>
        <v>0</v>
      </c>
      <c r="W49" s="9"/>
      <c r="X49" s="9"/>
      <c r="Y49" s="9"/>
      <c r="Z49" s="9">
        <f t="shared" ref="Z49:Z65" si="10">W49*X49*Y49</f>
        <v>0</v>
      </c>
      <c r="AA49" s="36">
        <v>0</v>
      </c>
    </row>
    <row r="50" spans="1:27">
      <c r="A50" s="18"/>
      <c r="B50" s="18" t="s">
        <v>68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>
        <f>K50*L50*M50</f>
        <v>0</v>
      </c>
      <c r="O50" s="9">
        <v>1</v>
      </c>
      <c r="P50" s="9">
        <v>1</v>
      </c>
      <c r="Q50" s="11">
        <v>544.41</v>
      </c>
      <c r="R50" s="9">
        <f>O50*P50*Q50</f>
        <v>544.41</v>
      </c>
      <c r="S50" s="9"/>
      <c r="T50" s="9"/>
      <c r="U50" s="9"/>
      <c r="V50" s="9">
        <f>S50*T50*U50</f>
        <v>0</v>
      </c>
      <c r="W50" s="9"/>
      <c r="X50" s="9"/>
      <c r="Y50" s="9"/>
      <c r="Z50" s="9">
        <f t="shared" si="10"/>
        <v>0</v>
      </c>
      <c r="AA50" s="36">
        <v>544.41</v>
      </c>
    </row>
    <row r="51" spans="1:27" ht="14.4">
      <c r="A51" s="20"/>
      <c r="B51" s="42" t="s">
        <v>69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11"/>
      <c r="R51" s="9"/>
      <c r="S51" s="9"/>
      <c r="T51" s="9"/>
      <c r="U51" s="9"/>
      <c r="V51" s="9"/>
      <c r="W51" s="9"/>
      <c r="X51" s="9"/>
      <c r="Y51" s="9"/>
      <c r="Z51" s="9"/>
      <c r="AA51" s="36">
        <v>370.31</v>
      </c>
    </row>
    <row r="52" spans="1:27" ht="27.6">
      <c r="A52" s="7" t="s">
        <v>100</v>
      </c>
      <c r="B52" s="5" t="s">
        <v>70</v>
      </c>
      <c r="C52" s="9"/>
      <c r="D52" s="9"/>
      <c r="E52" s="9"/>
      <c r="F52" s="9">
        <v>0</v>
      </c>
      <c r="G52" s="9"/>
      <c r="H52" s="9"/>
      <c r="I52" s="9"/>
      <c r="J52" s="9">
        <v>0</v>
      </c>
      <c r="K52" s="9"/>
      <c r="L52" s="9"/>
      <c r="M52" s="9"/>
      <c r="N52" s="9">
        <f>K52*L52*M52</f>
        <v>0</v>
      </c>
      <c r="O52" s="9"/>
      <c r="P52" s="9"/>
      <c r="Q52" s="9"/>
      <c r="R52" s="9">
        <f>O52*P52*Q52</f>
        <v>0</v>
      </c>
      <c r="S52" s="9"/>
      <c r="T52" s="9"/>
      <c r="U52" s="9"/>
      <c r="V52" s="9">
        <f>S52*T52*U52</f>
        <v>0</v>
      </c>
      <c r="W52" s="9"/>
      <c r="X52" s="9"/>
      <c r="Y52" s="9"/>
      <c r="Z52" s="9">
        <f t="shared" si="10"/>
        <v>0</v>
      </c>
      <c r="AA52" s="36">
        <v>0</v>
      </c>
    </row>
    <row r="53" spans="1:27" ht="14.4">
      <c r="A53" s="21"/>
      <c r="B53" s="51" t="s">
        <v>71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36">
        <v>0</v>
      </c>
    </row>
    <row r="54" spans="1:27" ht="14.4">
      <c r="A54" s="20"/>
      <c r="B54" s="18" t="s">
        <v>72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20">
        <v>1</v>
      </c>
      <c r="X54" s="9">
        <v>1</v>
      </c>
      <c r="Y54" s="22">
        <v>70.400000000000006</v>
      </c>
      <c r="Z54" s="9">
        <f t="shared" si="10"/>
        <v>70.400000000000006</v>
      </c>
      <c r="AA54" s="36">
        <v>70.400000000000006</v>
      </c>
    </row>
    <row r="55" spans="1:27" ht="14.4">
      <c r="A55" s="20"/>
      <c r="B55" s="18" t="s">
        <v>73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>
        <f>K55*L55*M55</f>
        <v>0</v>
      </c>
      <c r="O55" s="9"/>
      <c r="P55" s="9"/>
      <c r="Q55" s="9"/>
      <c r="R55" s="9">
        <f>O55*P55*Q55</f>
        <v>0</v>
      </c>
      <c r="S55" s="9"/>
      <c r="T55" s="9"/>
      <c r="U55" s="9"/>
      <c r="V55" s="9">
        <f>S55*T55*U55</f>
        <v>0</v>
      </c>
      <c r="W55" s="20">
        <v>1</v>
      </c>
      <c r="X55" s="9">
        <v>1</v>
      </c>
      <c r="Y55" s="22">
        <v>918.01</v>
      </c>
      <c r="Z55" s="9">
        <f t="shared" si="10"/>
        <v>918.01</v>
      </c>
      <c r="AA55" s="36">
        <v>918.01</v>
      </c>
    </row>
    <row r="56" spans="1:27" ht="14.4">
      <c r="A56" s="20"/>
      <c r="B56" s="18" t="s">
        <v>74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>
        <f>K56*L56*M56</f>
        <v>0</v>
      </c>
      <c r="O56" s="9"/>
      <c r="P56" s="9"/>
      <c r="Q56" s="9"/>
      <c r="R56" s="9">
        <f>O56*P56*Q56</f>
        <v>0</v>
      </c>
      <c r="S56" s="9"/>
      <c r="T56" s="9"/>
      <c r="U56" s="9"/>
      <c r="V56" s="9">
        <f>S56*T56*U56</f>
        <v>0</v>
      </c>
      <c r="W56" s="20">
        <v>4</v>
      </c>
      <c r="X56" s="9">
        <v>1</v>
      </c>
      <c r="Y56" s="22">
        <v>322.68</v>
      </c>
      <c r="Z56" s="9">
        <f t="shared" si="10"/>
        <v>1290.72</v>
      </c>
      <c r="AA56" s="36">
        <v>1290.72</v>
      </c>
    </row>
    <row r="57" spans="1:27" ht="14.4">
      <c r="A57" s="20"/>
      <c r="B57" s="51" t="s">
        <v>75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20"/>
      <c r="X57" s="9"/>
      <c r="Y57" s="22"/>
      <c r="Z57" s="9"/>
      <c r="AA57" s="36">
        <v>0</v>
      </c>
    </row>
    <row r="58" spans="1:27" ht="14.4">
      <c r="A58" s="20"/>
      <c r="B58" s="18" t="s">
        <v>76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20"/>
      <c r="X58" s="9"/>
      <c r="Y58" s="22"/>
      <c r="Z58" s="9"/>
      <c r="AA58" s="39">
        <v>918.01</v>
      </c>
    </row>
    <row r="59" spans="1:27" ht="14.4">
      <c r="A59" s="20"/>
      <c r="B59" s="18" t="s">
        <v>77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20"/>
      <c r="X59" s="9"/>
      <c r="Y59" s="22"/>
      <c r="Z59" s="9"/>
      <c r="AA59" s="39">
        <v>878.37</v>
      </c>
    </row>
    <row r="60" spans="1:27" ht="14.4">
      <c r="A60" s="20"/>
      <c r="B60" s="18" t="s">
        <v>78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20"/>
      <c r="X60" s="9"/>
      <c r="Y60" s="22"/>
      <c r="Z60" s="9"/>
      <c r="AA60" s="39">
        <v>217.48200000000003</v>
      </c>
    </row>
    <row r="61" spans="1:27" ht="14.4">
      <c r="A61" s="34"/>
      <c r="B61" s="13" t="s">
        <v>79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34"/>
      <c r="X61" s="9"/>
      <c r="Y61" s="35"/>
      <c r="Z61" s="9"/>
      <c r="AA61" s="40">
        <v>2667.36</v>
      </c>
    </row>
    <row r="62" spans="1:27" ht="14.4">
      <c r="A62" s="34"/>
      <c r="B62" s="13" t="s">
        <v>74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34"/>
      <c r="X62" s="9"/>
      <c r="Y62" s="35"/>
      <c r="Z62" s="9"/>
      <c r="AA62" s="40">
        <v>2581.44</v>
      </c>
    </row>
    <row r="63" spans="1:27" ht="27.6">
      <c r="A63" s="7" t="s">
        <v>101</v>
      </c>
      <c r="B63" s="5" t="s">
        <v>80</v>
      </c>
      <c r="C63" s="9"/>
      <c r="D63" s="9"/>
      <c r="E63" s="9"/>
      <c r="F63" s="9">
        <v>0</v>
      </c>
      <c r="G63" s="9"/>
      <c r="H63" s="9"/>
      <c r="I63" s="9"/>
      <c r="J63" s="9">
        <v>0</v>
      </c>
      <c r="K63" s="9"/>
      <c r="L63" s="9"/>
      <c r="M63" s="9"/>
      <c r="N63" s="9">
        <f>K63*L63*M63</f>
        <v>0</v>
      </c>
      <c r="O63" s="9"/>
      <c r="P63" s="9"/>
      <c r="Q63" s="9"/>
      <c r="R63" s="9">
        <f>O63*P63*Q63</f>
        <v>0</v>
      </c>
      <c r="S63" s="9"/>
      <c r="T63" s="9"/>
      <c r="U63" s="9"/>
      <c r="V63" s="9">
        <f>S63*T63*U63</f>
        <v>0</v>
      </c>
      <c r="W63" s="9"/>
      <c r="X63" s="9"/>
      <c r="Y63" s="9"/>
      <c r="Z63" s="9">
        <f t="shared" si="10"/>
        <v>0</v>
      </c>
      <c r="AA63" s="36">
        <v>0</v>
      </c>
    </row>
    <row r="64" spans="1:27">
      <c r="A64" s="7"/>
      <c r="B64" s="18" t="s">
        <v>81</v>
      </c>
      <c r="C64" s="9">
        <v>1</v>
      </c>
      <c r="D64" s="9">
        <v>1</v>
      </c>
      <c r="E64" s="22">
        <v>366.29</v>
      </c>
      <c r="F64" s="9">
        <f>C64*D64*E64</f>
        <v>366.29</v>
      </c>
      <c r="G64" s="9"/>
      <c r="H64" s="9"/>
      <c r="I64" s="9"/>
      <c r="J64" s="9"/>
      <c r="K64" s="9"/>
      <c r="L64" s="9"/>
      <c r="M64" s="9"/>
      <c r="N64" s="9">
        <f>K64*L64*M64</f>
        <v>0</v>
      </c>
      <c r="O64" s="9"/>
      <c r="P64" s="9"/>
      <c r="Q64" s="9"/>
      <c r="R64" s="9">
        <f>O64*P64*Q64</f>
        <v>0</v>
      </c>
      <c r="S64" s="4"/>
      <c r="T64" s="4"/>
      <c r="U64" s="23"/>
      <c r="V64" s="4">
        <f>S64*T64*U64</f>
        <v>0</v>
      </c>
      <c r="W64" s="9"/>
      <c r="X64" s="9"/>
      <c r="Y64" s="9"/>
      <c r="Z64" s="9">
        <f t="shared" si="10"/>
        <v>0</v>
      </c>
      <c r="AA64" s="36">
        <v>366.29</v>
      </c>
    </row>
    <row r="65" spans="1:27">
      <c r="A65" s="7"/>
      <c r="B65" s="42" t="s">
        <v>81</v>
      </c>
      <c r="C65" s="9"/>
      <c r="D65" s="9"/>
      <c r="E65" s="9"/>
      <c r="F65" s="9"/>
      <c r="G65" s="9"/>
      <c r="H65" s="9"/>
      <c r="I65" s="9"/>
      <c r="J65" s="9"/>
      <c r="K65" s="9">
        <v>1</v>
      </c>
      <c r="L65" s="9">
        <v>1</v>
      </c>
      <c r="M65" s="22">
        <v>366.29</v>
      </c>
      <c r="N65" s="9">
        <f>K65*L65*M65</f>
        <v>366.29</v>
      </c>
      <c r="O65" s="9"/>
      <c r="P65" s="9"/>
      <c r="Q65" s="9"/>
      <c r="R65" s="9">
        <f>O65*P65*Q65</f>
        <v>0</v>
      </c>
      <c r="S65" s="9"/>
      <c r="T65" s="9"/>
      <c r="U65" s="9"/>
      <c r="V65" s="9">
        <f>S65*T65*U65</f>
        <v>0</v>
      </c>
      <c r="W65" s="9"/>
      <c r="X65" s="9"/>
      <c r="Y65" s="9"/>
      <c r="Z65" s="9">
        <f t="shared" si="10"/>
        <v>0</v>
      </c>
      <c r="AA65" s="36">
        <v>366.29</v>
      </c>
    </row>
    <row r="66" spans="1:27" ht="15.6" customHeight="1">
      <c r="A66" s="20"/>
      <c r="B66" s="4" t="s">
        <v>82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36">
        <v>277.83999999999997</v>
      </c>
    </row>
    <row r="67" spans="1:27">
      <c r="A67" s="7"/>
      <c r="B67" s="13" t="s">
        <v>83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36">
        <v>574.6</v>
      </c>
    </row>
    <row r="68" spans="1:27">
      <c r="A68" s="7"/>
      <c r="B68" s="5" t="s">
        <v>102</v>
      </c>
      <c r="C68" s="9"/>
      <c r="D68" s="9"/>
      <c r="E68" s="9"/>
      <c r="F68" s="43">
        <f>SUM(F49:F67)</f>
        <v>366.29</v>
      </c>
      <c r="G68" s="9"/>
      <c r="H68" s="9"/>
      <c r="I68" s="9"/>
      <c r="J68" s="43">
        <f>SUM(J49:J67)</f>
        <v>0</v>
      </c>
      <c r="K68" s="9"/>
      <c r="L68" s="9"/>
      <c r="M68" s="9"/>
      <c r="N68" s="43">
        <f>SUM(N49:N67)</f>
        <v>366.29</v>
      </c>
      <c r="O68" s="9"/>
      <c r="P68" s="9"/>
      <c r="Q68" s="9"/>
      <c r="R68" s="43">
        <f>SUM(R49:R67)</f>
        <v>544.41</v>
      </c>
      <c r="S68" s="9"/>
      <c r="T68" s="9"/>
      <c r="U68" s="9"/>
      <c r="V68" s="43">
        <f>SUM(V49:V67)</f>
        <v>0</v>
      </c>
      <c r="W68" s="9"/>
      <c r="X68" s="9"/>
      <c r="Y68" s="9"/>
      <c r="Z68" s="43">
        <f>SUM(Z49:Z67)</f>
        <v>2279.13</v>
      </c>
      <c r="AA68" s="44">
        <v>12041.531999999999</v>
      </c>
    </row>
    <row r="69" spans="1:27">
      <c r="A69" s="19"/>
      <c r="B69" s="5" t="s">
        <v>104</v>
      </c>
      <c r="C69" s="4">
        <v>529.9</v>
      </c>
      <c r="D69" s="9">
        <v>1</v>
      </c>
      <c r="E69" s="13">
        <v>2.5</v>
      </c>
      <c r="F69" s="43">
        <f>E69*D69*C69</f>
        <v>1324.75</v>
      </c>
      <c r="G69" s="4">
        <v>529.9</v>
      </c>
      <c r="H69" s="9">
        <v>1</v>
      </c>
      <c r="I69" s="13">
        <v>2.5</v>
      </c>
      <c r="J69" s="43">
        <f>I69*H69*G69</f>
        <v>1324.75</v>
      </c>
      <c r="K69" s="4">
        <v>529.9</v>
      </c>
      <c r="L69" s="9">
        <v>1</v>
      </c>
      <c r="M69" s="13">
        <v>2.5</v>
      </c>
      <c r="N69" s="43">
        <f>M69*L69*K69</f>
        <v>1324.75</v>
      </c>
      <c r="O69" s="4">
        <v>529.9</v>
      </c>
      <c r="P69" s="9">
        <v>1</v>
      </c>
      <c r="Q69" s="9">
        <v>2.5</v>
      </c>
      <c r="R69" s="43">
        <f>Q69*P69*O69</f>
        <v>1324.75</v>
      </c>
      <c r="S69" s="4">
        <v>529.9</v>
      </c>
      <c r="T69" s="9">
        <v>1</v>
      </c>
      <c r="U69" s="9">
        <v>2.5</v>
      </c>
      <c r="V69" s="43">
        <f>U69*T69*S69</f>
        <v>1324.75</v>
      </c>
      <c r="W69" s="4">
        <v>529.9</v>
      </c>
      <c r="X69" s="9">
        <v>1</v>
      </c>
      <c r="Y69" s="13">
        <v>2.5</v>
      </c>
      <c r="Z69" s="43">
        <f>Y69*X69*W69</f>
        <v>1324.75</v>
      </c>
      <c r="AA69" s="37">
        <v>15897</v>
      </c>
    </row>
    <row r="70" spans="1:27">
      <c r="A70" s="4"/>
      <c r="B70" s="5" t="s">
        <v>84</v>
      </c>
      <c r="C70" s="9"/>
      <c r="D70" s="9"/>
      <c r="E70" s="9"/>
      <c r="F70" s="44" t="e">
        <f>F12+F24+F32+F38+F42+#REF!+#REF!+F47+F68+F69</f>
        <v>#REF!</v>
      </c>
      <c r="G70" s="9"/>
      <c r="H70" s="9"/>
      <c r="I70" s="9"/>
      <c r="J70" s="43" t="e">
        <f>J12+J24+J32+J38+J42+#REF!+#REF!+J47+J68+J69</f>
        <v>#REF!</v>
      </c>
      <c r="K70" s="9"/>
      <c r="L70" s="9"/>
      <c r="M70" s="9"/>
      <c r="N70" s="43" t="e">
        <f>N12+N24+N32+N38+N42+#REF!+#REF!+N47+N68+N69</f>
        <v>#REF!</v>
      </c>
      <c r="O70" s="9"/>
      <c r="P70" s="9"/>
      <c r="Q70" s="9"/>
      <c r="R70" s="43" t="e">
        <f>R12+R24+R32+R38+R42+#REF!+#REF!+R47+R68+R69</f>
        <v>#REF!</v>
      </c>
      <c r="S70" s="9"/>
      <c r="T70" s="9"/>
      <c r="U70" s="9"/>
      <c r="V70" s="43" t="e">
        <f>V12+V24+V32+V38+V42+#REF!+#REF!+V47+V68+V69</f>
        <v>#REF!</v>
      </c>
      <c r="W70" s="9"/>
      <c r="X70" s="9"/>
      <c r="Y70" s="9"/>
      <c r="Z70" s="43" t="e">
        <f>Z12+Z24+Z32+Z38+Z42+#REF!+#REF!+Z47+Z68+Z69</f>
        <v>#REF!</v>
      </c>
      <c r="AA70" s="44">
        <v>106996.30100000001</v>
      </c>
    </row>
    <row r="71" spans="1:27" s="29" customFormat="1">
      <c r="A71" s="27"/>
      <c r="B71" s="33" t="s">
        <v>87</v>
      </c>
      <c r="C71" s="28"/>
      <c r="D71" s="45"/>
      <c r="E71" s="27"/>
      <c r="F71" s="27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9">
        <v>106637.04</v>
      </c>
    </row>
    <row r="72" spans="1:27" s="1" customFormat="1">
      <c r="A72" s="30"/>
      <c r="B72" s="33" t="s">
        <v>88</v>
      </c>
      <c r="C72" s="31"/>
      <c r="D72" s="47"/>
      <c r="E72" s="47"/>
      <c r="F72" s="47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50">
        <v>92330.96</v>
      </c>
    </row>
    <row r="73" spans="1:27" s="1" customFormat="1">
      <c r="A73" s="27"/>
      <c r="B73" s="33" t="s">
        <v>89</v>
      </c>
      <c r="C73" s="32"/>
      <c r="D73" s="27"/>
      <c r="E73" s="27"/>
      <c r="F73" s="27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50">
        <f>AA72-AA70</f>
        <v>-14665.341</v>
      </c>
    </row>
    <row r="74" spans="1:27" s="1" customFormat="1">
      <c r="A74" s="27"/>
      <c r="B74" s="33" t="s">
        <v>90</v>
      </c>
      <c r="C74" s="32"/>
      <c r="D74" s="27"/>
      <c r="E74" s="27"/>
      <c r="F74" s="27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50">
        <f>AA5+AA73</f>
        <v>-28875.591</v>
      </c>
    </row>
    <row r="75" spans="1:27" s="26" customFormat="1">
      <c r="A75" s="54"/>
      <c r="B75" s="54"/>
      <c r="C75" s="3"/>
      <c r="D75" s="3"/>
      <c r="E75" s="25"/>
      <c r="F75" s="3"/>
    </row>
    <row r="76" spans="1:27" s="26" customFormat="1">
      <c r="A76" s="54"/>
      <c r="B76" s="54"/>
      <c r="C76" s="3"/>
      <c r="D76" s="3"/>
      <c r="E76" s="25"/>
      <c r="F76" s="3"/>
    </row>
    <row r="77" spans="1:27" s="26" customFormat="1">
      <c r="A77" s="54"/>
      <c r="B77" s="54"/>
      <c r="C77" s="3"/>
      <c r="D77" s="3"/>
      <c r="E77" s="25"/>
      <c r="F77" s="3"/>
    </row>
    <row r="78" spans="1:27" s="16" customFormat="1">
      <c r="C78" s="3"/>
      <c r="D78" s="3"/>
      <c r="E78" s="25"/>
      <c r="F78" s="3"/>
      <c r="G78" s="26"/>
    </row>
    <row r="79" spans="1:27" s="16" customFormat="1">
      <c r="A79" s="56"/>
      <c r="B79" s="56"/>
      <c r="C79" s="3"/>
      <c r="D79" s="3"/>
      <c r="E79" s="25"/>
      <c r="F79" s="3"/>
      <c r="G79" s="26"/>
    </row>
    <row r="80" spans="1:27" s="16" customFormat="1">
      <c r="C80" s="3"/>
      <c r="D80" s="3"/>
      <c r="E80" s="25"/>
      <c r="F80" s="3"/>
      <c r="G80" s="26"/>
    </row>
    <row r="81" spans="1:7" s="16" customFormat="1">
      <c r="A81" s="53"/>
      <c r="B81" s="53"/>
      <c r="C81" s="3"/>
      <c r="D81" s="3"/>
      <c r="E81" s="25"/>
      <c r="F81" s="3"/>
      <c r="G81" s="26"/>
    </row>
    <row r="82" spans="1:7" s="16" customFormat="1">
      <c r="C82" s="3"/>
      <c r="D82" s="3"/>
      <c r="E82" s="25"/>
      <c r="F82" s="3"/>
      <c r="G82" s="26"/>
    </row>
    <row r="83" spans="1:7" s="16" customFormat="1">
      <c r="A83" s="53"/>
      <c r="B83" s="53"/>
      <c r="C83" s="3"/>
      <c r="D83" s="3"/>
      <c r="E83" s="25"/>
      <c r="F83" s="3"/>
      <c r="G83" s="26"/>
    </row>
  </sheetData>
  <mergeCells count="9">
    <mergeCell ref="A83:B83"/>
    <mergeCell ref="A76:B76"/>
    <mergeCell ref="A77:B77"/>
    <mergeCell ref="A1:B1"/>
    <mergeCell ref="A2:B2"/>
    <mergeCell ref="A3:B3"/>
    <mergeCell ref="A75:B75"/>
    <mergeCell ref="A79:B79"/>
    <mergeCell ref="A81:B8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2020-01-14T06:55:41Z</dcterms:created>
  <dcterms:modified xsi:type="dcterms:W3CDTF">2020-03-17T03:04:37Z</dcterms:modified>
</cp:coreProperties>
</file>