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W85" i="1"/>
  <c r="W86"/>
  <c r="V81"/>
  <c r="R81"/>
  <c r="N81"/>
  <c r="J81"/>
  <c r="F81"/>
  <c r="V77"/>
  <c r="J77"/>
  <c r="F77"/>
  <c r="V76"/>
  <c r="J76"/>
  <c r="F76"/>
  <c r="V75"/>
  <c r="J75"/>
  <c r="F75"/>
  <c r="V74"/>
  <c r="R74"/>
  <c r="N74"/>
  <c r="J74"/>
  <c r="F74"/>
  <c r="V73"/>
  <c r="R73"/>
  <c r="N73"/>
  <c r="J73"/>
  <c r="F73"/>
  <c r="V72"/>
  <c r="R72"/>
  <c r="N72"/>
  <c r="F72"/>
  <c r="V68"/>
  <c r="R68"/>
  <c r="N68"/>
  <c r="J68"/>
  <c r="F68"/>
  <c r="V67"/>
  <c r="R67"/>
  <c r="N67"/>
  <c r="J67"/>
  <c r="F67"/>
  <c r="J66"/>
  <c r="J65"/>
  <c r="J64"/>
  <c r="J63"/>
  <c r="J62"/>
  <c r="J61"/>
  <c r="J60"/>
  <c r="J59"/>
  <c r="J58"/>
  <c r="J57"/>
  <c r="J56"/>
  <c r="V54"/>
  <c r="R54"/>
  <c r="N54"/>
  <c r="F54"/>
  <c r="N52"/>
  <c r="V51"/>
  <c r="R51"/>
  <c r="N51"/>
  <c r="F51"/>
  <c r="F50"/>
  <c r="V47"/>
  <c r="R47"/>
  <c r="N47"/>
  <c r="J47"/>
  <c r="F47"/>
  <c r="V46"/>
  <c r="R46"/>
  <c r="N46"/>
  <c r="J46"/>
  <c r="F46"/>
  <c r="V45"/>
  <c r="R45"/>
  <c r="N45"/>
  <c r="J45"/>
  <c r="F45"/>
  <c r="V42"/>
  <c r="R42"/>
  <c r="N42"/>
  <c r="J42"/>
  <c r="F42"/>
  <c r="V41"/>
  <c r="R41"/>
  <c r="N41"/>
  <c r="J41"/>
  <c r="F41"/>
  <c r="V38"/>
  <c r="R38"/>
  <c r="N38"/>
  <c r="J38"/>
  <c r="F38"/>
  <c r="V37"/>
  <c r="R37"/>
  <c r="N37"/>
  <c r="J37"/>
  <c r="F37"/>
  <c r="V36"/>
  <c r="R36"/>
  <c r="N36"/>
  <c r="J36"/>
  <c r="F36"/>
  <c r="V35"/>
  <c r="R35"/>
  <c r="N35"/>
  <c r="J35"/>
  <c r="F35"/>
  <c r="V32"/>
  <c r="R32"/>
  <c r="N32"/>
  <c r="J32"/>
  <c r="F32"/>
  <c r="V31"/>
  <c r="R31"/>
  <c r="N31"/>
  <c r="J31"/>
  <c r="F31"/>
  <c r="V30"/>
  <c r="R30"/>
  <c r="N30"/>
  <c r="J30"/>
  <c r="F30"/>
  <c r="V29"/>
  <c r="R29"/>
  <c r="N29"/>
  <c r="J29"/>
  <c r="F29"/>
  <c r="V28"/>
  <c r="R28"/>
  <c r="N28"/>
  <c r="J28"/>
  <c r="F28"/>
  <c r="V27"/>
  <c r="R27"/>
  <c r="N27"/>
  <c r="J27"/>
  <c r="F27"/>
  <c r="V24"/>
  <c r="R24"/>
  <c r="N24"/>
  <c r="J24"/>
  <c r="F24"/>
  <c r="V23"/>
  <c r="R23"/>
  <c r="N23"/>
  <c r="J23"/>
  <c r="F23"/>
  <c r="V22"/>
  <c r="R22"/>
  <c r="N22"/>
  <c r="J22"/>
  <c r="F22"/>
  <c r="V21"/>
  <c r="R21"/>
  <c r="N21"/>
  <c r="V20"/>
  <c r="R20"/>
  <c r="N20"/>
  <c r="J20"/>
  <c r="F20"/>
  <c r="V19"/>
  <c r="R19"/>
  <c r="N19"/>
  <c r="J19"/>
  <c r="F19"/>
  <c r="V18"/>
  <c r="R18"/>
  <c r="N18"/>
  <c r="J18"/>
  <c r="F18"/>
  <c r="V17"/>
  <c r="R17"/>
  <c r="N17"/>
  <c r="J17"/>
  <c r="F17"/>
  <c r="V16"/>
  <c r="R16"/>
  <c r="N16"/>
  <c r="J16"/>
  <c r="F16"/>
  <c r="V15"/>
  <c r="R15"/>
  <c r="N15"/>
  <c r="J15"/>
  <c r="F15"/>
  <c r="V12"/>
  <c r="R12"/>
  <c r="N12"/>
  <c r="J12"/>
  <c r="F12"/>
  <c r="V11"/>
  <c r="R11"/>
  <c r="N11"/>
  <c r="J11"/>
  <c r="F11"/>
  <c r="V10"/>
  <c r="R10"/>
  <c r="N10"/>
  <c r="J10"/>
  <c r="F10"/>
  <c r="V9"/>
  <c r="R9"/>
  <c r="N9"/>
  <c r="J9"/>
  <c r="F9"/>
  <c r="V8"/>
  <c r="R8"/>
  <c r="N8"/>
  <c r="J8"/>
  <c r="F8"/>
  <c r="V43"/>
  <c r="J80"/>
  <c r="N13"/>
  <c r="F39"/>
  <c r="V39"/>
  <c r="J43"/>
  <c r="R80"/>
  <c r="F80"/>
  <c r="J13"/>
  <c r="V13"/>
  <c r="R25"/>
  <c r="J33"/>
  <c r="N33"/>
  <c r="R39"/>
  <c r="N39"/>
  <c r="R43"/>
  <c r="V48"/>
  <c r="J48"/>
  <c r="N80"/>
  <c r="R13"/>
  <c r="J25"/>
  <c r="R33"/>
  <c r="J39"/>
  <c r="N48"/>
  <c r="V80"/>
  <c r="N25"/>
  <c r="F25"/>
  <c r="V25"/>
  <c r="F33"/>
  <c r="V33"/>
  <c r="N43"/>
  <c r="R48"/>
  <c r="F13"/>
  <c r="F43"/>
  <c r="F48"/>
  <c r="N82"/>
  <c r="V82"/>
  <c r="R82"/>
  <c r="J82"/>
  <c r="F82"/>
</calcChain>
</file>

<file path=xl/sharedStrings.xml><?xml version="1.0" encoding="utf-8"?>
<sst xmlns="http://schemas.openxmlformats.org/spreadsheetml/2006/main" count="138" uniqueCount="121">
  <si>
    <t>1.Содержание помещений общего пользования</t>
  </si>
  <si>
    <t>объем</t>
  </si>
  <si>
    <t>кол-в в месяц</t>
  </si>
  <si>
    <t>цена</t>
  </si>
  <si>
    <t>сумма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</si>
  <si>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</si>
  <si>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</si>
  <si>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</si>
  <si>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</si>
  <si>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</si>
  <si>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</si>
  <si>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</si>
  <si>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</si>
  <si>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</si>
  <si>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</si>
  <si>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</si>
  <si>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</si>
  <si>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</si>
  <si>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</si>
  <si>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</si>
  <si>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</si>
  <si>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</si>
  <si>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</si>
  <si>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</si>
  <si>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</si>
  <si>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</si>
  <si>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</si>
  <si>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</si>
  <si>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</si>
  <si>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</si>
  <si>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</si>
  <si>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</si>
  <si>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</si>
  <si>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</si>
  <si>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</si>
  <si>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</si>
  <si>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</si>
  <si>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</si>
  <si>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</si>
  <si>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</si>
  <si>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</si>
  <si>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</si>
  <si>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</si>
  <si>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</si>
  <si>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</si>
  <si>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</si>
  <si>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</si>
  <si>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</si>
  <si>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</si>
  <si>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</si>
  <si>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</si>
  <si>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</si>
  <si>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</si>
  <si>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</si>
  <si>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</si>
  <si>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</si>
  <si>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</si>
  <si>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</si>
  <si>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</si>
  <si>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</si>
  <si>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</si>
  <si>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</si>
  <si>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</si>
  <si>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</si>
  <si>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</si>
  <si>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</si>
  <si>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</si>
  <si>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</si>
  <si>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</si>
  <si>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</si>
  <si>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>Текущий ремонт электрооборудования (непредвиденные работы)</t>
  </si>
  <si>
    <t>установка розетки ПОТ "ХИТ" 1-м белая для подключения инструмента</t>
  </si>
  <si>
    <t>устройство кабеля АВВГ 2*25 для установки розетки</t>
  </si>
  <si>
    <t>замена патрона энергосберегающего на лестничной клетке</t>
  </si>
  <si>
    <t>Текущий ремонт систем водоснабжения и водоотведения (непредвиденные работы)</t>
  </si>
  <si>
    <t>смена участка канализации (кв.7):</t>
  </si>
  <si>
    <t xml:space="preserve">установка отвода канл. Ду 110*45 с выходом на 50 </t>
  </si>
  <si>
    <t>установка канализ.заглушки Ду 50</t>
  </si>
  <si>
    <t>установка трубы РР канализ.Ду 50</t>
  </si>
  <si>
    <t>установка отвода канал.РР Ду 50*87,</t>
  </si>
  <si>
    <t>устройство крепления (для унитаза)</t>
  </si>
  <si>
    <t>устройство гофры раздвижной армированной (для унитаза)</t>
  </si>
  <si>
    <t>устройство отвода РР Ду 50*45 гр</t>
  </si>
  <si>
    <t>устройство манжеты резиновой уплотнительной 123*110</t>
  </si>
  <si>
    <t>устройство манжеты резиновой уплотнительной 40*50</t>
  </si>
  <si>
    <t>устройство тройника РР канализ. Ду 50*50*45 (политрон)</t>
  </si>
  <si>
    <t>смена тройника РР канализ. Ду 110*50*87</t>
  </si>
  <si>
    <t xml:space="preserve">устранение засора стояка, коллектора, выпуска канализационного колодца </t>
  </si>
  <si>
    <t>устранение засора, стояка,коллектора, выпуска канализационного колодца</t>
  </si>
  <si>
    <t>ремонт в узле ввода ГВС:</t>
  </si>
  <si>
    <t>смена крана шарового Ду 20 мм</t>
  </si>
  <si>
    <t>смена вентиля бронзового Ду 25 мм</t>
  </si>
  <si>
    <t>Текущий ремонт конструктивных элементов (непредвиденные работы)</t>
  </si>
  <si>
    <t>разборка потолка из досок в ванной комнате со стремянкой кв.4</t>
  </si>
  <si>
    <t>изоляция канализационной трубы Ду 50 мм лентой-герметик Nicoband кв.4</t>
  </si>
  <si>
    <t>подшивка потолка в ванной комнате из досок б/у со стремянки кв.4</t>
  </si>
  <si>
    <t>подшивка потолка в ванной комнате из досок 2300*150*25 со стремянки кв.4</t>
  </si>
  <si>
    <t>установка нащельников на подшивку потолка из рейки 2300*50*20 кв.4</t>
  </si>
  <si>
    <t>ремонт створки слухового окна с заменой стекла на оцинкованный лист</t>
  </si>
  <si>
    <t>смена стекла во входной двери</t>
  </si>
  <si>
    <t xml:space="preserve">     Итого сумма затрат по дому</t>
  </si>
  <si>
    <t>по управлению и обслуживанию</t>
  </si>
  <si>
    <t>МКД по ул.Гоголя 4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</si>
  <si>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</si>
  <si>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</si>
  <si>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</si>
  <si>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</si>
  <si>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Отчет за 2019 г </t>
  </si>
  <si>
    <t xml:space="preserve"> 3.1</t>
  </si>
  <si>
    <t xml:space="preserve"> 6. Поверка и обсл.коллект.приборов учета</t>
  </si>
  <si>
    <t xml:space="preserve"> 6.1</t>
  </si>
  <si>
    <t xml:space="preserve"> 6.2</t>
  </si>
  <si>
    <t xml:space="preserve"> 6.3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</si>
  <si>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</si>
  <si>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</si>
  <si>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</si>
  <si>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</si>
  <si>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7.3</t>
  </si>
  <si>
    <t xml:space="preserve">                                    Итого по п. 7</t>
  </si>
  <si>
    <t>8. Управление многоквартирным домом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</si>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</sst>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NumberFormat="1" applyFont="1" applyBorder="1" applyAlignment="1"/>
    <xf numFmtId="0" fontId="4" fillId="0" borderId="0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/>
    <xf numFmtId="16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/>
    <xf numFmtId="2" fontId="4" fillId="0" borderId="1" xfId="0" applyNumberFormat="1" applyFont="1" applyBorder="1"/>
    <xf numFmtId="0" fontId="3" fillId="0" borderId="1" xfId="0" applyFont="1" applyFill="1" applyBorder="1" applyAlignment="1">
      <alignment wrapText="1"/>
    </xf>
    <xf numFmtId="0" fontId="4" fillId="0" borderId="1" xfId="0" applyNumberFormat="1" applyFont="1" applyBorder="1"/>
    <xf numFmtId="0" fontId="3" fillId="0" borderId="1" xfId="0" applyFont="1" applyFill="1" applyBorder="1"/>
    <xf numFmtId="0" fontId="4" fillId="0" borderId="0" xfId="0" applyFont="1"/>
    <xf numFmtId="0" fontId="3" fillId="0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4" fillId="0" borderId="0" xfId="0" applyFont="1" applyFill="1" applyBorder="1" applyAlignment="1">
      <alignment wrapText="1"/>
    </xf>
    <xf numFmtId="2" fontId="4" fillId="0" borderId="0" xfId="0" applyNumberFormat="1" applyFont="1" applyBorder="1" applyAlignment="1">
      <alignment wrapText="1"/>
    </xf>
    <xf numFmtId="0" fontId="5" fillId="0" borderId="1" xfId="1" applyFont="1" applyBorder="1"/>
    <xf numFmtId="2" fontId="7" fillId="0" borderId="1" xfId="2" applyNumberFormat="1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/>
    <xf numFmtId="2" fontId="3" fillId="0" borderId="1" xfId="2" applyNumberFormat="1" applyFont="1" applyFill="1" applyBorder="1" applyAlignment="1"/>
    <xf numFmtId="2" fontId="7" fillId="0" borderId="1" xfId="2" applyNumberFormat="1" applyFont="1" applyBorder="1" applyAlignment="1"/>
    <xf numFmtId="0" fontId="3" fillId="0" borderId="1" xfId="1" applyFont="1" applyBorder="1"/>
    <xf numFmtId="2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2" fontId="4" fillId="0" borderId="0" xfId="0" applyNumberFormat="1" applyFont="1" applyBorder="1" applyAlignment="1"/>
    <xf numFmtId="2" fontId="4" fillId="0" borderId="1" xfId="0" applyNumberFormat="1" applyFont="1" applyBorder="1" applyAlignment="1"/>
    <xf numFmtId="0" fontId="3" fillId="0" borderId="0" xfId="1" applyFont="1" applyBorder="1" applyAlignment="1">
      <alignment horizontal="center"/>
    </xf>
    <xf numFmtId="2" fontId="5" fillId="0" borderId="1" xfId="1" applyNumberFormat="1" applyFont="1" applyBorder="1"/>
    <xf numFmtId="0" fontId="4" fillId="0" borderId="1" xfId="0" applyFont="1" applyFill="1" applyBorder="1" applyAlignment="1">
      <alignment vertical="center"/>
    </xf>
    <xf numFmtId="2" fontId="4" fillId="0" borderId="1" xfId="1" applyNumberFormat="1" applyFont="1" applyBorder="1"/>
    <xf numFmtId="0" fontId="4" fillId="0" borderId="1" xfId="0" applyFont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/>
    <xf numFmtId="0" fontId="3" fillId="0" borderId="1" xfId="0" applyFont="1" applyBorder="1"/>
    <xf numFmtId="0" fontId="9" fillId="0" borderId="0" xfId="0" applyNumberFormat="1" applyFont="1" applyBorder="1" applyAlignment="1"/>
    <xf numFmtId="0" fontId="3" fillId="0" borderId="0" xfId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5"/>
  <sheetViews>
    <sheetView tabSelected="1" workbookViewId="0">
      <selection activeCell="B5" sqref="B5"/>
    </sheetView>
  </sheetViews>
  <sheetFormatPr defaultColWidth="9.109375" defaultRowHeight="13.8"/>
  <cols>
    <col min="1" max="1" width="5.33203125" style="6" customWidth="1"/>
    <col min="2" max="2" width="67.88671875" style="6" customWidth="1"/>
    <col min="3" max="4" width="6.6640625" style="9" hidden="1" customWidth="1"/>
    <col min="5" max="5" width="7.88671875" style="9" hidden="1" customWidth="1"/>
    <col min="6" max="6" width="8.88671875" style="9" hidden="1" customWidth="1"/>
    <col min="7" max="8" width="6.6640625" style="9" hidden="1" customWidth="1"/>
    <col min="9" max="9" width="10" style="9" hidden="1" customWidth="1"/>
    <col min="10" max="10" width="11.88671875" style="9" hidden="1" customWidth="1"/>
    <col min="11" max="12" width="6.6640625" style="9" hidden="1" customWidth="1"/>
    <col min="13" max="13" width="8.5546875" style="9" hidden="1" customWidth="1"/>
    <col min="14" max="14" width="8.88671875" style="9" hidden="1" customWidth="1"/>
    <col min="15" max="15" width="7.88671875" style="9" hidden="1" customWidth="1"/>
    <col min="16" max="22" width="9.109375" style="9" hidden="1" customWidth="1"/>
    <col min="23" max="23" width="17.44140625" style="9" customWidth="1"/>
    <col min="24" max="217" width="9.109375" style="6" customWidth="1"/>
    <col min="218" max="218" width="5.33203125" style="6" customWidth="1"/>
    <col min="219" max="219" width="49.5546875" style="6" customWidth="1"/>
    <col min="220" max="220" width="7.88671875" style="6" customWidth="1"/>
    <col min="221" max="221" width="7.33203125" style="6" customWidth="1"/>
    <col min="222" max="222" width="8.109375" style="6" customWidth="1"/>
    <col min="223" max="223" width="6.88671875" style="6" customWidth="1"/>
    <col min="224" max="224" width="9" style="6" customWidth="1"/>
    <col min="225" max="225" width="9.33203125" style="6" customWidth="1"/>
    <col min="226" max="245" width="0" style="6" hidden="1" customWidth="1"/>
    <col min="246" max="16384" width="9.109375" style="6"/>
  </cols>
  <sheetData>
    <row r="1" spans="1:23" s="1" customFormat="1">
      <c r="A1" s="46" t="s">
        <v>107</v>
      </c>
      <c r="B1" s="46"/>
    </row>
    <row r="2" spans="1:23" s="1" customFormat="1">
      <c r="A2" s="46" t="s">
        <v>101</v>
      </c>
      <c r="B2" s="46"/>
    </row>
    <row r="3" spans="1:23" s="1" customFormat="1">
      <c r="A3" s="46" t="s">
        <v>102</v>
      </c>
      <c r="B3" s="46"/>
    </row>
    <row r="4" spans="1:23" s="1" customFormat="1">
      <c r="A4" s="36"/>
      <c r="B4" s="36"/>
    </row>
    <row r="5" spans="1:23" s="3" customFormat="1">
      <c r="A5" s="2"/>
      <c r="B5" s="45" t="s">
        <v>120</v>
      </c>
      <c r="W5" s="34">
        <v>-27584.77</v>
      </c>
    </row>
    <row r="6" spans="1:23" ht="18.600000000000001" customHeight="1">
      <c r="A6" s="4"/>
      <c r="B6" s="5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1</v>
      </c>
      <c r="H6" s="8" t="s">
        <v>2</v>
      </c>
      <c r="I6" s="8" t="s">
        <v>3</v>
      </c>
      <c r="J6" s="8" t="s">
        <v>4</v>
      </c>
      <c r="K6" s="8" t="s">
        <v>1</v>
      </c>
      <c r="L6" s="8" t="s">
        <v>2</v>
      </c>
      <c r="M6" s="8" t="s">
        <v>3</v>
      </c>
      <c r="N6" s="8" t="s">
        <v>4</v>
      </c>
      <c r="O6" s="8" t="s">
        <v>1</v>
      </c>
      <c r="P6" s="8" t="s">
        <v>2</v>
      </c>
      <c r="Q6" s="8" t="s">
        <v>3</v>
      </c>
      <c r="R6" s="8" t="s">
        <v>4</v>
      </c>
      <c r="S6" s="8" t="s">
        <v>1</v>
      </c>
      <c r="T6" s="8" t="s">
        <v>2</v>
      </c>
      <c r="U6" s="8" t="s">
        <v>3</v>
      </c>
      <c r="V6" s="8" t="s">
        <v>4</v>
      </c>
      <c r="W6" s="32"/>
    </row>
    <row r="7" spans="1:23" s="9" customFormat="1">
      <c r="A7" s="7" t="s">
        <v>5</v>
      </c>
      <c r="B7" s="8" t="s">
        <v>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32"/>
    </row>
    <row r="8" spans="1:23" ht="16.2" customHeight="1">
      <c r="A8" s="7"/>
      <c r="B8" s="8" t="s">
        <v>7</v>
      </c>
      <c r="C8" s="8">
        <v>51.7</v>
      </c>
      <c r="D8" s="10">
        <v>2</v>
      </c>
      <c r="E8" s="11">
        <v>2.65</v>
      </c>
      <c r="F8" s="8">
        <f>C8*D8*E8</f>
        <v>274.01</v>
      </c>
      <c r="G8" s="8">
        <v>51.7</v>
      </c>
      <c r="H8" s="10">
        <v>2</v>
      </c>
      <c r="I8" s="11">
        <v>2.65</v>
      </c>
      <c r="J8" s="8">
        <f>G8*H8*I8</f>
        <v>274.01</v>
      </c>
      <c r="K8" s="8">
        <v>51.7</v>
      </c>
      <c r="L8" s="10">
        <v>2</v>
      </c>
      <c r="M8" s="11">
        <v>2.65</v>
      </c>
      <c r="N8" s="8">
        <f>K8*L8*M8</f>
        <v>274.01</v>
      </c>
      <c r="O8" s="8">
        <v>51.7</v>
      </c>
      <c r="P8" s="10">
        <v>2</v>
      </c>
      <c r="Q8" s="11">
        <v>2.65</v>
      </c>
      <c r="R8" s="8">
        <f>O8*P8*Q8</f>
        <v>274.01</v>
      </c>
      <c r="S8" s="8">
        <v>51.7</v>
      </c>
      <c r="T8" s="10">
        <v>2</v>
      </c>
      <c r="U8" s="11">
        <v>2.65</v>
      </c>
      <c r="V8" s="8">
        <f>S8*T8*U8</f>
        <v>274.01</v>
      </c>
      <c r="W8" s="32">
        <v>3288.1200000000008</v>
      </c>
    </row>
    <row r="9" spans="1:23">
      <c r="A9" s="12" t="s">
        <v>8</v>
      </c>
      <c r="B9" s="8" t="s">
        <v>9</v>
      </c>
      <c r="C9" s="8"/>
      <c r="D9" s="10"/>
      <c r="E9" s="11"/>
      <c r="F9" s="8">
        <f>C9*D9*E9</f>
        <v>0</v>
      </c>
      <c r="G9" s="8"/>
      <c r="H9" s="10"/>
      <c r="I9" s="11"/>
      <c r="J9" s="8">
        <f>G9*H9*I9</f>
        <v>0</v>
      </c>
      <c r="K9" s="8"/>
      <c r="L9" s="10"/>
      <c r="M9" s="11"/>
      <c r="N9" s="8">
        <f>K9*L9*M9</f>
        <v>0</v>
      </c>
      <c r="O9" s="8"/>
      <c r="P9" s="10"/>
      <c r="Q9" s="11"/>
      <c r="R9" s="8">
        <f>O9*P9*Q9</f>
        <v>0</v>
      </c>
      <c r="S9" s="8"/>
      <c r="T9" s="10"/>
      <c r="U9" s="11"/>
      <c r="V9" s="8">
        <f>S9*T9*U9</f>
        <v>0</v>
      </c>
      <c r="W9" s="32">
        <v>0</v>
      </c>
    </row>
    <row r="10" spans="1:23">
      <c r="A10" s="7"/>
      <c r="B10" s="8" t="s">
        <v>7</v>
      </c>
      <c r="C10" s="8">
        <v>51.7</v>
      </c>
      <c r="D10" s="10">
        <v>2</v>
      </c>
      <c r="E10" s="13">
        <v>6.27</v>
      </c>
      <c r="F10" s="8">
        <f>C10*D10*E10</f>
        <v>648.31799999999998</v>
      </c>
      <c r="G10" s="8">
        <v>51.7</v>
      </c>
      <c r="H10" s="10">
        <v>2</v>
      </c>
      <c r="I10" s="13">
        <v>6.27</v>
      </c>
      <c r="J10" s="8">
        <f>G10*H10*I10</f>
        <v>648.31799999999998</v>
      </c>
      <c r="K10" s="8">
        <v>51.7</v>
      </c>
      <c r="L10" s="10">
        <v>2</v>
      </c>
      <c r="M10" s="13">
        <v>6.27</v>
      </c>
      <c r="N10" s="8">
        <f>K10*L10*M10</f>
        <v>648.31799999999998</v>
      </c>
      <c r="O10" s="8">
        <v>51.7</v>
      </c>
      <c r="P10" s="10">
        <v>2</v>
      </c>
      <c r="Q10" s="13">
        <v>6.27</v>
      </c>
      <c r="R10" s="8">
        <f>O10*P10*Q10</f>
        <v>648.31799999999998</v>
      </c>
      <c r="S10" s="8">
        <v>51.7</v>
      </c>
      <c r="T10" s="10">
        <v>2</v>
      </c>
      <c r="U10" s="13">
        <v>6.27</v>
      </c>
      <c r="V10" s="8">
        <f>S10*T10*U10</f>
        <v>648.31799999999998</v>
      </c>
      <c r="W10" s="32">
        <v>7779.8160000000016</v>
      </c>
    </row>
    <row r="11" spans="1:23" ht="41.4">
      <c r="A11" s="7" t="s">
        <v>10</v>
      </c>
      <c r="B11" s="8" t="s">
        <v>11</v>
      </c>
      <c r="C11" s="8">
        <v>171.9</v>
      </c>
      <c r="D11" s="8"/>
      <c r="E11" s="14">
        <v>5.04</v>
      </c>
      <c r="F11" s="8">
        <f>C11*D11*E11</f>
        <v>0</v>
      </c>
      <c r="G11" s="8">
        <v>171.9</v>
      </c>
      <c r="H11" s="8"/>
      <c r="I11" s="14">
        <v>5.04</v>
      </c>
      <c r="J11" s="8">
        <f>G11*H11*I11</f>
        <v>0</v>
      </c>
      <c r="K11" s="8">
        <v>171.9</v>
      </c>
      <c r="L11" s="8"/>
      <c r="M11" s="14">
        <v>5.04</v>
      </c>
      <c r="N11" s="8">
        <f>K11*L11*M11</f>
        <v>0</v>
      </c>
      <c r="O11" s="8">
        <v>171.9</v>
      </c>
      <c r="P11" s="8"/>
      <c r="Q11" s="14">
        <v>5.04</v>
      </c>
      <c r="R11" s="8">
        <f>O11*P11*Q11</f>
        <v>0</v>
      </c>
      <c r="S11" s="8">
        <v>171.9</v>
      </c>
      <c r="T11" s="8">
        <v>1</v>
      </c>
      <c r="U11" s="14">
        <v>5.04</v>
      </c>
      <c r="V11" s="8">
        <f>S11*T11*U11</f>
        <v>866.37600000000009</v>
      </c>
      <c r="W11" s="32">
        <v>866.37600000000009</v>
      </c>
    </row>
    <row r="12" spans="1:23" ht="16.8" customHeight="1">
      <c r="A12" s="7" t="s">
        <v>12</v>
      </c>
      <c r="B12" s="8" t="s">
        <v>13</v>
      </c>
      <c r="C12" s="8">
        <v>2</v>
      </c>
      <c r="D12" s="8"/>
      <c r="E12" s="13">
        <v>9.19</v>
      </c>
      <c r="F12" s="8">
        <f>C12*D12*E12</f>
        <v>0</v>
      </c>
      <c r="G12" s="8">
        <v>2</v>
      </c>
      <c r="H12" s="8"/>
      <c r="I12" s="13">
        <v>9.19</v>
      </c>
      <c r="J12" s="8">
        <f>G12*H12*I12</f>
        <v>0</v>
      </c>
      <c r="K12" s="8">
        <v>2</v>
      </c>
      <c r="L12" s="8"/>
      <c r="M12" s="13">
        <v>9.19</v>
      </c>
      <c r="N12" s="8">
        <f>K12*L12*M12</f>
        <v>0</v>
      </c>
      <c r="O12" s="8">
        <v>2</v>
      </c>
      <c r="P12" s="8"/>
      <c r="Q12" s="13">
        <v>9.19</v>
      </c>
      <c r="R12" s="8">
        <f>O12*P12*Q12</f>
        <v>0</v>
      </c>
      <c r="S12" s="8">
        <v>2</v>
      </c>
      <c r="T12" s="8">
        <v>1</v>
      </c>
      <c r="U12" s="13">
        <v>9.19</v>
      </c>
      <c r="V12" s="8">
        <f>S12*T12*U12</f>
        <v>18.38</v>
      </c>
      <c r="W12" s="32">
        <v>18.38</v>
      </c>
    </row>
    <row r="13" spans="1:23">
      <c r="A13" s="7"/>
      <c r="B13" s="15" t="s">
        <v>14</v>
      </c>
      <c r="C13" s="8"/>
      <c r="D13" s="8"/>
      <c r="E13" s="13"/>
      <c r="F13" s="15">
        <f>SUM(F8:F12)</f>
        <v>922.32799999999997</v>
      </c>
      <c r="G13" s="8"/>
      <c r="H13" s="8"/>
      <c r="I13" s="13"/>
      <c r="J13" s="15">
        <f>SUM(J8:J12)</f>
        <v>922.32799999999997</v>
      </c>
      <c r="K13" s="8"/>
      <c r="L13" s="8"/>
      <c r="M13" s="13"/>
      <c r="N13" s="15">
        <f>SUM(N8:N12)</f>
        <v>922.32799999999997</v>
      </c>
      <c r="O13" s="8"/>
      <c r="P13" s="8"/>
      <c r="Q13" s="13"/>
      <c r="R13" s="15">
        <f>SUM(R8:R12)</f>
        <v>922.32799999999997</v>
      </c>
      <c r="S13" s="8"/>
      <c r="T13" s="8"/>
      <c r="U13" s="13"/>
      <c r="V13" s="15">
        <f>SUM(V8:V12)</f>
        <v>1807.0840000000003</v>
      </c>
      <c r="W13" s="33">
        <v>11952.691999999997</v>
      </c>
    </row>
    <row r="14" spans="1:23" ht="27.6">
      <c r="A14" s="7" t="s">
        <v>15</v>
      </c>
      <c r="B14" s="15" t="s">
        <v>16</v>
      </c>
      <c r="C14" s="8"/>
      <c r="D14" s="8"/>
      <c r="E14" s="13"/>
      <c r="F14" s="8"/>
      <c r="G14" s="8"/>
      <c r="H14" s="8"/>
      <c r="I14" s="13"/>
      <c r="J14" s="8"/>
      <c r="K14" s="8"/>
      <c r="L14" s="8"/>
      <c r="M14" s="13"/>
      <c r="N14" s="8"/>
      <c r="O14" s="8"/>
      <c r="P14" s="8"/>
      <c r="Q14" s="13"/>
      <c r="R14" s="8"/>
      <c r="S14" s="8"/>
      <c r="T14" s="8"/>
      <c r="U14" s="13"/>
      <c r="V14" s="8"/>
      <c r="W14" s="32"/>
    </row>
    <row r="15" spans="1:23">
      <c r="A15" s="7" t="s">
        <v>17</v>
      </c>
      <c r="B15" s="8" t="s">
        <v>18</v>
      </c>
      <c r="C15" s="8">
        <v>117.5</v>
      </c>
      <c r="D15" s="8"/>
      <c r="E15" s="13">
        <v>0.47</v>
      </c>
      <c r="F15" s="8">
        <f>C15*D15*E15</f>
        <v>0</v>
      </c>
      <c r="G15" s="8">
        <v>117.5</v>
      </c>
      <c r="H15" s="8"/>
      <c r="I15" s="13">
        <v>0.47</v>
      </c>
      <c r="J15" s="8">
        <f>G15*H15*I15</f>
        <v>0</v>
      </c>
      <c r="K15" s="8">
        <v>117.5</v>
      </c>
      <c r="L15" s="8"/>
      <c r="M15" s="13">
        <v>0.47</v>
      </c>
      <c r="N15" s="8">
        <f>K15*L15*M15</f>
        <v>0</v>
      </c>
      <c r="O15" s="8">
        <v>117.5</v>
      </c>
      <c r="P15" s="8">
        <v>4</v>
      </c>
      <c r="Q15" s="13">
        <v>0.47</v>
      </c>
      <c r="R15" s="8">
        <f>O15*P15*Q15</f>
        <v>220.89999999999998</v>
      </c>
      <c r="S15" s="8">
        <v>117.5</v>
      </c>
      <c r="T15" s="8">
        <v>4</v>
      </c>
      <c r="U15" s="13">
        <v>0.47</v>
      </c>
      <c r="V15" s="8">
        <f t="shared" ref="V15:V24" si="0">S15*T15*U15</f>
        <v>220.89999999999998</v>
      </c>
      <c r="W15" s="32">
        <v>1546.3000000000002</v>
      </c>
    </row>
    <row r="16" spans="1:23">
      <c r="A16" s="7" t="s">
        <v>19</v>
      </c>
      <c r="B16" s="8" t="s">
        <v>20</v>
      </c>
      <c r="C16" s="8">
        <v>177.9</v>
      </c>
      <c r="D16" s="8"/>
      <c r="E16" s="13">
        <v>0.32</v>
      </c>
      <c r="F16" s="8">
        <f t="shared" ref="F16:F24" si="1">C16*D16*E16</f>
        <v>0</v>
      </c>
      <c r="G16" s="8">
        <v>177.9</v>
      </c>
      <c r="H16" s="8"/>
      <c r="I16" s="13">
        <v>0.32</v>
      </c>
      <c r="J16" s="8">
        <f>G16*H16*I16</f>
        <v>0</v>
      </c>
      <c r="K16" s="8">
        <v>177.9</v>
      </c>
      <c r="L16" s="8"/>
      <c r="M16" s="13">
        <v>0.32</v>
      </c>
      <c r="N16" s="8">
        <f>K16*L16*M16</f>
        <v>0</v>
      </c>
      <c r="O16" s="8">
        <v>177.9</v>
      </c>
      <c r="P16" s="8">
        <v>3</v>
      </c>
      <c r="Q16" s="13">
        <v>0.32</v>
      </c>
      <c r="R16" s="8">
        <f>O16*P16*Q16</f>
        <v>170.78400000000002</v>
      </c>
      <c r="S16" s="8">
        <v>177.9</v>
      </c>
      <c r="T16" s="8">
        <v>4</v>
      </c>
      <c r="U16" s="13">
        <v>0.32</v>
      </c>
      <c r="V16" s="8">
        <f t="shared" si="0"/>
        <v>227.71200000000002</v>
      </c>
      <c r="W16" s="32">
        <v>1309.3440000000001</v>
      </c>
    </row>
    <row r="17" spans="1:23" ht="15.6" customHeight="1">
      <c r="A17" s="7" t="s">
        <v>21</v>
      </c>
      <c r="B17" s="8" t="s">
        <v>22</v>
      </c>
      <c r="C17" s="8">
        <v>177.9</v>
      </c>
      <c r="D17" s="8"/>
      <c r="E17" s="14">
        <v>1.35</v>
      </c>
      <c r="F17" s="8">
        <f t="shared" si="1"/>
        <v>0</v>
      </c>
      <c r="G17" s="8">
        <v>177.9</v>
      </c>
      <c r="H17" s="8"/>
      <c r="I17" s="14">
        <v>1.35</v>
      </c>
      <c r="J17" s="8">
        <f>G17*H17*I17</f>
        <v>0</v>
      </c>
      <c r="K17" s="8">
        <v>177.9</v>
      </c>
      <c r="L17" s="8"/>
      <c r="M17" s="14">
        <v>1.35</v>
      </c>
      <c r="N17" s="8">
        <f>K17*L17*M17</f>
        <v>0</v>
      </c>
      <c r="O17" s="8">
        <v>177.9</v>
      </c>
      <c r="P17" s="8">
        <v>1</v>
      </c>
      <c r="Q17" s="14">
        <v>1.35</v>
      </c>
      <c r="R17" s="8">
        <f>O17*P17*Q17</f>
        <v>240.16500000000002</v>
      </c>
      <c r="S17" s="8">
        <v>177.9</v>
      </c>
      <c r="T17" s="8"/>
      <c r="U17" s="14">
        <v>1.35</v>
      </c>
      <c r="V17" s="8">
        <f t="shared" si="0"/>
        <v>0</v>
      </c>
      <c r="W17" s="32">
        <v>960.66000000000008</v>
      </c>
    </row>
    <row r="18" spans="1:23">
      <c r="A18" s="7" t="s">
        <v>23</v>
      </c>
      <c r="B18" s="8" t="s">
        <v>24</v>
      </c>
      <c r="C18" s="8">
        <v>1</v>
      </c>
      <c r="D18" s="8">
        <v>1</v>
      </c>
      <c r="E18" s="14">
        <v>10.51</v>
      </c>
      <c r="F18" s="8">
        <f t="shared" si="1"/>
        <v>10.51</v>
      </c>
      <c r="G18" s="8">
        <v>1</v>
      </c>
      <c r="H18" s="8">
        <v>1</v>
      </c>
      <c r="I18" s="14">
        <v>10.51</v>
      </c>
      <c r="J18" s="8">
        <f t="shared" ref="J18:J24" si="2">G18*H18*I18</f>
        <v>10.51</v>
      </c>
      <c r="K18" s="8">
        <v>1</v>
      </c>
      <c r="L18" s="8">
        <v>1</v>
      </c>
      <c r="M18" s="14">
        <v>10.51</v>
      </c>
      <c r="N18" s="8">
        <f t="shared" ref="N18:N24" si="3">K18*L18*M18</f>
        <v>10.51</v>
      </c>
      <c r="O18" s="8">
        <v>1</v>
      </c>
      <c r="P18" s="8">
        <v>1</v>
      </c>
      <c r="Q18" s="14">
        <v>10.51</v>
      </c>
      <c r="R18" s="8">
        <f t="shared" ref="R18:R24" si="4">O18*P18*Q18</f>
        <v>10.51</v>
      </c>
      <c r="S18" s="8">
        <v>1</v>
      </c>
      <c r="T18" s="8">
        <v>1</v>
      </c>
      <c r="U18" s="14">
        <v>10.51</v>
      </c>
      <c r="V18" s="8">
        <f t="shared" si="0"/>
        <v>10.51</v>
      </c>
      <c r="W18" s="32">
        <v>126.12000000000002</v>
      </c>
    </row>
    <row r="19" spans="1:23">
      <c r="A19" s="7" t="s">
        <v>25</v>
      </c>
      <c r="B19" s="8" t="s">
        <v>26</v>
      </c>
      <c r="C19" s="8">
        <v>121.7</v>
      </c>
      <c r="D19" s="8">
        <v>10</v>
      </c>
      <c r="E19" s="14">
        <v>3.21</v>
      </c>
      <c r="F19" s="8">
        <f t="shared" si="1"/>
        <v>3906.57</v>
      </c>
      <c r="G19" s="8">
        <v>121.7</v>
      </c>
      <c r="H19" s="8">
        <v>5</v>
      </c>
      <c r="I19" s="14">
        <v>3.21</v>
      </c>
      <c r="J19" s="8">
        <f t="shared" si="2"/>
        <v>1953.2850000000001</v>
      </c>
      <c r="K19" s="8">
        <v>121.7</v>
      </c>
      <c r="L19" s="8"/>
      <c r="M19" s="14">
        <v>3.21</v>
      </c>
      <c r="N19" s="8">
        <f t="shared" si="3"/>
        <v>0</v>
      </c>
      <c r="O19" s="8">
        <v>121.7</v>
      </c>
      <c r="P19" s="8"/>
      <c r="Q19" s="14">
        <v>3.21</v>
      </c>
      <c r="R19" s="8">
        <f t="shared" si="4"/>
        <v>0</v>
      </c>
      <c r="S19" s="8">
        <v>121.7</v>
      </c>
      <c r="T19" s="8"/>
      <c r="U19" s="14">
        <v>3.21</v>
      </c>
      <c r="V19" s="8">
        <f t="shared" si="0"/>
        <v>0</v>
      </c>
      <c r="W19" s="32">
        <v>9766.4250000000011</v>
      </c>
    </row>
    <row r="20" spans="1:23">
      <c r="A20" s="7" t="s">
        <v>27</v>
      </c>
      <c r="B20" s="8" t="s">
        <v>28</v>
      </c>
      <c r="C20" s="8">
        <v>121.7</v>
      </c>
      <c r="D20" s="8"/>
      <c r="E20" s="14">
        <v>1.33</v>
      </c>
      <c r="F20" s="8">
        <f t="shared" si="1"/>
        <v>0</v>
      </c>
      <c r="G20" s="8">
        <v>121.7</v>
      </c>
      <c r="H20" s="8"/>
      <c r="I20" s="14">
        <v>1.33</v>
      </c>
      <c r="J20" s="8">
        <f t="shared" si="2"/>
        <v>0</v>
      </c>
      <c r="K20" s="8">
        <v>121.7</v>
      </c>
      <c r="L20" s="8">
        <v>5</v>
      </c>
      <c r="M20" s="14">
        <v>1.33</v>
      </c>
      <c r="N20" s="8">
        <f t="shared" si="3"/>
        <v>809.30500000000006</v>
      </c>
      <c r="O20" s="8">
        <v>121.7</v>
      </c>
      <c r="P20" s="8"/>
      <c r="Q20" s="14">
        <v>1.33</v>
      </c>
      <c r="R20" s="8">
        <f t="shared" si="4"/>
        <v>0</v>
      </c>
      <c r="S20" s="8">
        <v>121.7</v>
      </c>
      <c r="T20" s="8"/>
      <c r="U20" s="14">
        <v>1.33</v>
      </c>
      <c r="V20" s="8">
        <f t="shared" si="0"/>
        <v>0</v>
      </c>
      <c r="W20" s="32">
        <v>3722.8030000000003</v>
      </c>
    </row>
    <row r="21" spans="1:23" ht="15.75" customHeight="1">
      <c r="A21" s="7" t="s">
        <v>29</v>
      </c>
      <c r="B21" s="8" t="s">
        <v>30</v>
      </c>
      <c r="C21" s="8">
        <v>89.9</v>
      </c>
      <c r="D21" s="8"/>
      <c r="E21" s="14">
        <v>8.6300000000000008</v>
      </c>
      <c r="F21" s="8">
        <v>300</v>
      </c>
      <c r="G21" s="8">
        <v>89.9</v>
      </c>
      <c r="H21" s="8">
        <v>1</v>
      </c>
      <c r="I21" s="14"/>
      <c r="J21" s="8">
        <v>900</v>
      </c>
      <c r="K21" s="8">
        <v>89.9</v>
      </c>
      <c r="L21" s="8"/>
      <c r="M21" s="14">
        <v>8.6300000000000008</v>
      </c>
      <c r="N21" s="8">
        <f t="shared" si="3"/>
        <v>0</v>
      </c>
      <c r="O21" s="8">
        <v>89.9</v>
      </c>
      <c r="P21" s="8"/>
      <c r="Q21" s="14">
        <v>8.6300000000000008</v>
      </c>
      <c r="R21" s="8">
        <f t="shared" si="4"/>
        <v>0</v>
      </c>
      <c r="S21" s="8">
        <v>89.9</v>
      </c>
      <c r="T21" s="8"/>
      <c r="U21" s="14">
        <v>8.6300000000000008</v>
      </c>
      <c r="V21" s="8">
        <f t="shared" si="0"/>
        <v>0</v>
      </c>
      <c r="W21" s="32">
        <v>1200</v>
      </c>
    </row>
    <row r="22" spans="1:23" ht="27.6">
      <c r="A22" s="7" t="s">
        <v>31</v>
      </c>
      <c r="B22" s="8" t="s">
        <v>32</v>
      </c>
      <c r="C22" s="8">
        <v>31.8</v>
      </c>
      <c r="D22" s="8"/>
      <c r="E22" s="14">
        <v>1.23</v>
      </c>
      <c r="F22" s="8">
        <f t="shared" si="1"/>
        <v>0</v>
      </c>
      <c r="G22" s="8">
        <v>31.8</v>
      </c>
      <c r="H22" s="8">
        <v>2</v>
      </c>
      <c r="I22" s="14">
        <v>1.23</v>
      </c>
      <c r="J22" s="8">
        <f t="shared" si="2"/>
        <v>78.227999999999994</v>
      </c>
      <c r="K22" s="8">
        <v>31.8</v>
      </c>
      <c r="L22" s="8">
        <v>4</v>
      </c>
      <c r="M22" s="14">
        <v>1.23</v>
      </c>
      <c r="N22" s="8">
        <f t="shared" si="3"/>
        <v>156.45599999999999</v>
      </c>
      <c r="O22" s="8">
        <v>31.8</v>
      </c>
      <c r="P22" s="8"/>
      <c r="Q22" s="14">
        <v>1.23</v>
      </c>
      <c r="R22" s="8">
        <f t="shared" si="4"/>
        <v>0</v>
      </c>
      <c r="S22" s="8">
        <v>31.8</v>
      </c>
      <c r="T22" s="8"/>
      <c r="U22" s="14">
        <v>1.23</v>
      </c>
      <c r="V22" s="8">
        <f t="shared" si="0"/>
        <v>0</v>
      </c>
      <c r="W22" s="32">
        <v>273.79799999999994</v>
      </c>
    </row>
    <row r="23" spans="1:23" ht="42" customHeight="1">
      <c r="A23" s="7" t="s">
        <v>33</v>
      </c>
      <c r="B23" s="8" t="s">
        <v>34</v>
      </c>
      <c r="C23" s="8">
        <v>138.80000000000001</v>
      </c>
      <c r="D23" s="8"/>
      <c r="E23" s="14">
        <v>21.91</v>
      </c>
      <c r="F23" s="8">
        <f t="shared" si="1"/>
        <v>0</v>
      </c>
      <c r="G23" s="8">
        <v>138.80000000000001</v>
      </c>
      <c r="H23" s="8">
        <v>1</v>
      </c>
      <c r="I23" s="14">
        <v>21.91</v>
      </c>
      <c r="J23" s="8">
        <f t="shared" si="2"/>
        <v>3041.1080000000002</v>
      </c>
      <c r="K23" s="8">
        <v>138.80000000000001</v>
      </c>
      <c r="L23" s="8"/>
      <c r="M23" s="14">
        <v>21.91</v>
      </c>
      <c r="N23" s="8">
        <f t="shared" si="3"/>
        <v>0</v>
      </c>
      <c r="O23" s="8">
        <v>138.80000000000001</v>
      </c>
      <c r="P23" s="8"/>
      <c r="Q23" s="14">
        <v>21.91</v>
      </c>
      <c r="R23" s="8">
        <f t="shared" si="4"/>
        <v>0</v>
      </c>
      <c r="S23" s="8">
        <v>138.80000000000001</v>
      </c>
      <c r="T23" s="8"/>
      <c r="U23" s="14">
        <v>21.91</v>
      </c>
      <c r="V23" s="8">
        <f t="shared" si="0"/>
        <v>0</v>
      </c>
      <c r="W23" s="32">
        <v>3041.1080000000002</v>
      </c>
    </row>
    <row r="24" spans="1:23" ht="20.399999999999999" customHeight="1">
      <c r="A24" s="7" t="s">
        <v>35</v>
      </c>
      <c r="B24" s="8" t="s">
        <v>36</v>
      </c>
      <c r="C24" s="8">
        <v>177.9</v>
      </c>
      <c r="D24" s="8"/>
      <c r="E24" s="14">
        <v>4.43</v>
      </c>
      <c r="F24" s="8">
        <f t="shared" si="1"/>
        <v>0</v>
      </c>
      <c r="G24" s="8">
        <v>177.9</v>
      </c>
      <c r="H24" s="8"/>
      <c r="I24" s="14">
        <v>4.43</v>
      </c>
      <c r="J24" s="8">
        <f t="shared" si="2"/>
        <v>0</v>
      </c>
      <c r="K24" s="8">
        <v>177.9</v>
      </c>
      <c r="L24" s="8"/>
      <c r="M24" s="14">
        <v>4.43</v>
      </c>
      <c r="N24" s="8">
        <f t="shared" si="3"/>
        <v>0</v>
      </c>
      <c r="O24" s="8">
        <v>177.9</v>
      </c>
      <c r="P24" s="8"/>
      <c r="Q24" s="14">
        <v>4.43</v>
      </c>
      <c r="R24" s="8">
        <f t="shared" si="4"/>
        <v>0</v>
      </c>
      <c r="S24" s="8">
        <v>177.9</v>
      </c>
      <c r="T24" s="8"/>
      <c r="U24" s="14">
        <v>4.43</v>
      </c>
      <c r="V24" s="8">
        <f t="shared" si="0"/>
        <v>0</v>
      </c>
      <c r="W24" s="32">
        <v>1576.194</v>
      </c>
    </row>
    <row r="25" spans="1:23">
      <c r="A25" s="7"/>
      <c r="B25" s="15" t="s">
        <v>37</v>
      </c>
      <c r="C25" s="8"/>
      <c r="D25" s="8"/>
      <c r="E25" s="13"/>
      <c r="F25" s="15">
        <f>SUM(F15:F24)</f>
        <v>4217.08</v>
      </c>
      <c r="G25" s="8"/>
      <c r="H25" s="8"/>
      <c r="I25" s="13"/>
      <c r="J25" s="15">
        <f>SUM(J15:J24)</f>
        <v>5983.1310000000003</v>
      </c>
      <c r="K25" s="8"/>
      <c r="L25" s="8"/>
      <c r="M25" s="13"/>
      <c r="N25" s="15">
        <f>SUM(N15:N24)</f>
        <v>976.27100000000007</v>
      </c>
      <c r="O25" s="8"/>
      <c r="P25" s="8"/>
      <c r="Q25" s="13"/>
      <c r="R25" s="15">
        <f>SUM(R15:R24)</f>
        <v>642.35899999999992</v>
      </c>
      <c r="S25" s="8"/>
      <c r="T25" s="8"/>
      <c r="U25" s="13"/>
      <c r="V25" s="15">
        <f>SUM(V15:V24)</f>
        <v>459.12199999999996</v>
      </c>
      <c r="W25" s="33">
        <v>23522.752</v>
      </c>
    </row>
    <row r="26" spans="1:23">
      <c r="A26" s="7"/>
      <c r="B26" s="15" t="s">
        <v>38</v>
      </c>
      <c r="C26" s="8"/>
      <c r="D26" s="8"/>
      <c r="E26" s="13"/>
      <c r="F26" s="8"/>
      <c r="G26" s="8"/>
      <c r="H26" s="8"/>
      <c r="I26" s="13"/>
      <c r="J26" s="8"/>
      <c r="K26" s="8"/>
      <c r="L26" s="8"/>
      <c r="M26" s="13"/>
      <c r="N26" s="8"/>
      <c r="O26" s="8"/>
      <c r="P26" s="8"/>
      <c r="Q26" s="13"/>
      <c r="R26" s="8"/>
      <c r="S26" s="8"/>
      <c r="T26" s="8"/>
      <c r="U26" s="13"/>
      <c r="V26" s="8"/>
      <c r="W26" s="32"/>
    </row>
    <row r="27" spans="1:23" ht="15" customHeight="1">
      <c r="A27" s="16" t="s">
        <v>108</v>
      </c>
      <c r="B27" s="4" t="s">
        <v>40</v>
      </c>
      <c r="C27" s="8">
        <v>2201</v>
      </c>
      <c r="D27" s="8"/>
      <c r="E27" s="14">
        <v>2.73</v>
      </c>
      <c r="F27" s="8">
        <f t="shared" ref="F27:F32" si="5">C27*D27*E27</f>
        <v>0</v>
      </c>
      <c r="G27" s="8">
        <v>2201</v>
      </c>
      <c r="H27" s="8"/>
      <c r="I27" s="14">
        <v>2.73</v>
      </c>
      <c r="J27" s="8">
        <f t="shared" ref="J27:J32" si="6">G27*H27*I27</f>
        <v>0</v>
      </c>
      <c r="K27" s="8">
        <v>2201</v>
      </c>
      <c r="L27" s="8"/>
      <c r="M27" s="14">
        <v>2.73</v>
      </c>
      <c r="N27" s="8">
        <f t="shared" ref="N27:N32" si="7">K27*L27*M27</f>
        <v>0</v>
      </c>
      <c r="O27" s="8">
        <v>2201</v>
      </c>
      <c r="P27" s="8"/>
      <c r="Q27" s="14">
        <v>2.73</v>
      </c>
      <c r="R27" s="8">
        <f t="shared" ref="R27:R32" si="8">O27*P27*Q27</f>
        <v>0</v>
      </c>
      <c r="S27" s="8">
        <v>2201</v>
      </c>
      <c r="T27" s="8"/>
      <c r="U27" s="14">
        <v>2.73</v>
      </c>
      <c r="V27" s="8">
        <f t="shared" ref="V27:V32" si="9">S27*T27*U27</f>
        <v>0</v>
      </c>
      <c r="W27" s="32">
        <v>6008.73</v>
      </c>
    </row>
    <row r="28" spans="1:23" ht="13.8" customHeight="1">
      <c r="A28" s="16" t="s">
        <v>39</v>
      </c>
      <c r="B28" s="4" t="s">
        <v>42</v>
      </c>
      <c r="C28" s="8">
        <v>224.4</v>
      </c>
      <c r="D28" s="8"/>
      <c r="E28" s="14">
        <v>14.92</v>
      </c>
      <c r="F28" s="8">
        <f t="shared" si="5"/>
        <v>0</v>
      </c>
      <c r="G28" s="8">
        <v>224.4</v>
      </c>
      <c r="H28" s="8"/>
      <c r="I28" s="14">
        <v>14.92</v>
      </c>
      <c r="J28" s="8">
        <f t="shared" si="6"/>
        <v>0</v>
      </c>
      <c r="K28" s="8">
        <v>224.4</v>
      </c>
      <c r="L28" s="8"/>
      <c r="M28" s="14">
        <v>14.92</v>
      </c>
      <c r="N28" s="8">
        <f t="shared" si="7"/>
        <v>0</v>
      </c>
      <c r="O28" s="8">
        <v>224.4</v>
      </c>
      <c r="P28" s="8"/>
      <c r="Q28" s="14">
        <v>14.92</v>
      </c>
      <c r="R28" s="8">
        <f t="shared" si="8"/>
        <v>0</v>
      </c>
      <c r="S28" s="8">
        <v>224.4</v>
      </c>
      <c r="T28" s="8"/>
      <c r="U28" s="14">
        <v>14.92</v>
      </c>
      <c r="V28" s="8">
        <f t="shared" si="9"/>
        <v>0</v>
      </c>
      <c r="W28" s="32">
        <v>3348.0480000000002</v>
      </c>
    </row>
    <row r="29" spans="1:23" ht="14.4" customHeight="1">
      <c r="A29" s="16" t="s">
        <v>41</v>
      </c>
      <c r="B29" s="4" t="s">
        <v>44</v>
      </c>
      <c r="C29" s="8">
        <v>224.4</v>
      </c>
      <c r="D29" s="8"/>
      <c r="E29" s="14">
        <v>7.9</v>
      </c>
      <c r="F29" s="8">
        <f t="shared" si="5"/>
        <v>0</v>
      </c>
      <c r="G29" s="8">
        <v>224.4</v>
      </c>
      <c r="H29" s="8"/>
      <c r="I29" s="14">
        <v>7.9</v>
      </c>
      <c r="J29" s="8">
        <f t="shared" si="6"/>
        <v>0</v>
      </c>
      <c r="K29" s="8">
        <v>224.4</v>
      </c>
      <c r="L29" s="8"/>
      <c r="M29" s="14">
        <v>7.9</v>
      </c>
      <c r="N29" s="8">
        <f t="shared" si="7"/>
        <v>0</v>
      </c>
      <c r="O29" s="8">
        <v>224.4</v>
      </c>
      <c r="P29" s="8"/>
      <c r="Q29" s="14">
        <v>7.9</v>
      </c>
      <c r="R29" s="8">
        <f t="shared" si="8"/>
        <v>0</v>
      </c>
      <c r="S29" s="8">
        <v>224.4</v>
      </c>
      <c r="T29" s="8"/>
      <c r="U29" s="14">
        <v>7.9</v>
      </c>
      <c r="V29" s="8">
        <f t="shared" si="9"/>
        <v>0</v>
      </c>
      <c r="W29" s="32">
        <v>1772.7600000000002</v>
      </c>
    </row>
    <row r="30" spans="1:23" ht="16.5" customHeight="1">
      <c r="A30" s="16" t="s">
        <v>43</v>
      </c>
      <c r="B30" s="4" t="s">
        <v>46</v>
      </c>
      <c r="C30" s="8">
        <v>224.4</v>
      </c>
      <c r="D30" s="8"/>
      <c r="E30" s="14">
        <v>0.55000000000000004</v>
      </c>
      <c r="F30" s="8">
        <f t="shared" si="5"/>
        <v>0</v>
      </c>
      <c r="G30" s="8">
        <v>224.4</v>
      </c>
      <c r="H30" s="8"/>
      <c r="I30" s="14">
        <v>0.55000000000000004</v>
      </c>
      <c r="J30" s="8">
        <f t="shared" si="6"/>
        <v>0</v>
      </c>
      <c r="K30" s="8">
        <v>224.4</v>
      </c>
      <c r="L30" s="8"/>
      <c r="M30" s="14">
        <v>0.55000000000000004</v>
      </c>
      <c r="N30" s="8">
        <f t="shared" si="7"/>
        <v>0</v>
      </c>
      <c r="O30" s="8">
        <v>224.4</v>
      </c>
      <c r="P30" s="8"/>
      <c r="Q30" s="14">
        <v>0.55000000000000004</v>
      </c>
      <c r="R30" s="8">
        <f t="shared" si="8"/>
        <v>0</v>
      </c>
      <c r="S30" s="8">
        <v>224.4</v>
      </c>
      <c r="T30" s="8"/>
      <c r="U30" s="14">
        <v>0.55000000000000004</v>
      </c>
      <c r="V30" s="8">
        <f t="shared" si="9"/>
        <v>0</v>
      </c>
      <c r="W30" s="32">
        <v>123.42000000000002</v>
      </c>
    </row>
    <row r="31" spans="1:23">
      <c r="A31" s="16" t="s">
        <v>45</v>
      </c>
      <c r="B31" s="4" t="s">
        <v>48</v>
      </c>
      <c r="C31" s="8">
        <v>11</v>
      </c>
      <c r="D31" s="8"/>
      <c r="E31" s="14">
        <v>140.96</v>
      </c>
      <c r="F31" s="8">
        <f t="shared" si="5"/>
        <v>0</v>
      </c>
      <c r="G31" s="8">
        <v>11</v>
      </c>
      <c r="H31" s="8"/>
      <c r="I31" s="14">
        <v>140.96</v>
      </c>
      <c r="J31" s="8">
        <f t="shared" si="6"/>
        <v>0</v>
      </c>
      <c r="K31" s="8">
        <v>11</v>
      </c>
      <c r="L31" s="8"/>
      <c r="M31" s="14">
        <v>140.96</v>
      </c>
      <c r="N31" s="8">
        <f t="shared" si="7"/>
        <v>0</v>
      </c>
      <c r="O31" s="8">
        <v>11</v>
      </c>
      <c r="P31" s="8"/>
      <c r="Q31" s="14">
        <v>140.96</v>
      </c>
      <c r="R31" s="8">
        <f t="shared" si="8"/>
        <v>0</v>
      </c>
      <c r="S31" s="8">
        <v>11</v>
      </c>
      <c r="T31" s="8"/>
      <c r="U31" s="14">
        <v>140.96</v>
      </c>
      <c r="V31" s="8">
        <f t="shared" si="9"/>
        <v>0</v>
      </c>
      <c r="W31" s="32">
        <v>1550.5600000000002</v>
      </c>
    </row>
    <row r="32" spans="1:23" ht="28.5" customHeight="1">
      <c r="A32" s="16" t="s">
        <v>47</v>
      </c>
      <c r="B32" s="8" t="s">
        <v>49</v>
      </c>
      <c r="C32" s="8">
        <v>3</v>
      </c>
      <c r="D32" s="8"/>
      <c r="E32" s="14">
        <v>60.42</v>
      </c>
      <c r="F32" s="8">
        <f t="shared" si="5"/>
        <v>0</v>
      </c>
      <c r="G32" s="8">
        <v>3</v>
      </c>
      <c r="H32" s="8"/>
      <c r="I32" s="14">
        <v>60.42</v>
      </c>
      <c r="J32" s="8">
        <f t="shared" si="6"/>
        <v>0</v>
      </c>
      <c r="K32" s="8">
        <v>3</v>
      </c>
      <c r="L32" s="8"/>
      <c r="M32" s="14">
        <v>60.42</v>
      </c>
      <c r="N32" s="8">
        <f t="shared" si="7"/>
        <v>0</v>
      </c>
      <c r="O32" s="8">
        <v>3</v>
      </c>
      <c r="P32" s="8"/>
      <c r="Q32" s="14">
        <v>60.42</v>
      </c>
      <c r="R32" s="8">
        <f t="shared" si="8"/>
        <v>0</v>
      </c>
      <c r="S32" s="8">
        <v>3</v>
      </c>
      <c r="T32" s="8"/>
      <c r="U32" s="14">
        <v>60.42</v>
      </c>
      <c r="V32" s="8">
        <f t="shared" si="9"/>
        <v>0</v>
      </c>
      <c r="W32" s="32">
        <v>241.68</v>
      </c>
    </row>
    <row r="33" spans="1:23">
      <c r="A33" s="7"/>
      <c r="B33" s="15" t="s">
        <v>50</v>
      </c>
      <c r="C33" s="8"/>
      <c r="D33" s="8"/>
      <c r="E33" s="17"/>
      <c r="F33" s="15">
        <f>SUM(F27:F32)</f>
        <v>0</v>
      </c>
      <c r="G33" s="8"/>
      <c r="H33" s="8"/>
      <c r="I33" s="17"/>
      <c r="J33" s="15">
        <f>SUM(J27:J32)</f>
        <v>0</v>
      </c>
      <c r="K33" s="8"/>
      <c r="L33" s="8"/>
      <c r="M33" s="17"/>
      <c r="N33" s="15">
        <f>SUM(N27:N32)</f>
        <v>0</v>
      </c>
      <c r="O33" s="8"/>
      <c r="P33" s="8"/>
      <c r="Q33" s="17"/>
      <c r="R33" s="15">
        <f>SUM(R27:R32)</f>
        <v>0</v>
      </c>
      <c r="S33" s="8"/>
      <c r="T33" s="8"/>
      <c r="U33" s="17"/>
      <c r="V33" s="15">
        <f>SUM(V27:V32)</f>
        <v>0</v>
      </c>
      <c r="W33" s="33">
        <v>13045.198</v>
      </c>
    </row>
    <row r="34" spans="1:23">
      <c r="A34" s="7"/>
      <c r="B34" s="15" t="s">
        <v>51</v>
      </c>
      <c r="C34" s="8"/>
      <c r="D34" s="8"/>
      <c r="E34" s="13"/>
      <c r="F34" s="8"/>
      <c r="G34" s="8"/>
      <c r="H34" s="8"/>
      <c r="I34" s="13"/>
      <c r="J34" s="8"/>
      <c r="K34" s="8"/>
      <c r="L34" s="8"/>
      <c r="M34" s="13"/>
      <c r="N34" s="8"/>
      <c r="O34" s="8"/>
      <c r="P34" s="8"/>
      <c r="Q34" s="13"/>
      <c r="R34" s="8"/>
      <c r="S34" s="8"/>
      <c r="T34" s="8"/>
      <c r="U34" s="13"/>
      <c r="V34" s="8"/>
      <c r="W34" s="32"/>
    </row>
    <row r="35" spans="1:23" s="18" customFormat="1">
      <c r="A35" s="16" t="s">
        <v>52</v>
      </c>
      <c r="B35" s="4" t="s">
        <v>53</v>
      </c>
      <c r="C35" s="11">
        <v>521</v>
      </c>
      <c r="D35" s="13"/>
      <c r="E35" s="14">
        <v>1.9</v>
      </c>
      <c r="F35" s="13">
        <f>C35*D35*E35</f>
        <v>0</v>
      </c>
      <c r="G35" s="11">
        <v>521</v>
      </c>
      <c r="H35" s="13"/>
      <c r="I35" s="14">
        <v>1.9</v>
      </c>
      <c r="J35" s="13">
        <f>G35*H35*I35</f>
        <v>0</v>
      </c>
      <c r="K35" s="11">
        <v>521</v>
      </c>
      <c r="L35" s="13"/>
      <c r="M35" s="14">
        <v>1.9</v>
      </c>
      <c r="N35" s="13">
        <f>K35*L35*M35</f>
        <v>0</v>
      </c>
      <c r="O35" s="11">
        <v>521</v>
      </c>
      <c r="P35" s="13"/>
      <c r="Q35" s="14">
        <v>1.9</v>
      </c>
      <c r="R35" s="13">
        <f>O35*P35*Q35</f>
        <v>0</v>
      </c>
      <c r="S35" s="11">
        <v>521</v>
      </c>
      <c r="T35" s="13"/>
      <c r="U35" s="14">
        <v>1.9</v>
      </c>
      <c r="V35" s="13">
        <f>S35*T35*U35</f>
        <v>0</v>
      </c>
      <c r="W35" s="35">
        <v>1979.8</v>
      </c>
    </row>
    <row r="36" spans="1:23">
      <c r="A36" s="7" t="s">
        <v>54</v>
      </c>
      <c r="B36" s="8" t="s">
        <v>55</v>
      </c>
      <c r="C36" s="8">
        <v>521</v>
      </c>
      <c r="D36" s="8"/>
      <c r="E36" s="14">
        <v>1.9</v>
      </c>
      <c r="F36" s="8">
        <f>C36*D36*E36</f>
        <v>0</v>
      </c>
      <c r="G36" s="8">
        <v>521</v>
      </c>
      <c r="H36" s="8"/>
      <c r="I36" s="14">
        <v>1.9</v>
      </c>
      <c r="J36" s="8">
        <f>G36*H36*I36</f>
        <v>0</v>
      </c>
      <c r="K36" s="8">
        <v>521</v>
      </c>
      <c r="L36" s="8"/>
      <c r="M36" s="14">
        <v>1.9</v>
      </c>
      <c r="N36" s="8">
        <f>K36*L36*M36</f>
        <v>0</v>
      </c>
      <c r="O36" s="8">
        <v>521</v>
      </c>
      <c r="P36" s="8">
        <v>1</v>
      </c>
      <c r="Q36" s="14">
        <v>1.9</v>
      </c>
      <c r="R36" s="8">
        <f>O36*P36*Q36</f>
        <v>989.9</v>
      </c>
      <c r="S36" s="8">
        <v>521</v>
      </c>
      <c r="T36" s="8"/>
      <c r="U36" s="14">
        <v>1.9</v>
      </c>
      <c r="V36" s="8">
        <f>S36*T36*U36</f>
        <v>0</v>
      </c>
      <c r="W36" s="32">
        <v>1979.8</v>
      </c>
    </row>
    <row r="37" spans="1:23">
      <c r="A37" s="7" t="s">
        <v>56</v>
      </c>
      <c r="B37" s="8" t="s">
        <v>57</v>
      </c>
      <c r="C37" s="8">
        <v>521</v>
      </c>
      <c r="D37" s="8"/>
      <c r="E37" s="14">
        <v>4.79</v>
      </c>
      <c r="F37" s="8">
        <f>C37*D37*E37</f>
        <v>0</v>
      </c>
      <c r="G37" s="8">
        <v>521</v>
      </c>
      <c r="H37" s="8"/>
      <c r="I37" s="14">
        <v>4.79</v>
      </c>
      <c r="J37" s="8">
        <f>G37*H37*I37</f>
        <v>0</v>
      </c>
      <c r="K37" s="8">
        <v>521</v>
      </c>
      <c r="L37" s="8"/>
      <c r="M37" s="14">
        <v>4.79</v>
      </c>
      <c r="N37" s="8">
        <f>K37*L37*M37</f>
        <v>0</v>
      </c>
      <c r="O37" s="8">
        <v>521</v>
      </c>
      <c r="P37" s="8"/>
      <c r="Q37" s="14">
        <v>4.79</v>
      </c>
      <c r="R37" s="8">
        <f>O37*P37*Q37</f>
        <v>0</v>
      </c>
      <c r="S37" s="8">
        <v>521</v>
      </c>
      <c r="T37" s="8"/>
      <c r="U37" s="14">
        <v>4.79</v>
      </c>
      <c r="V37" s="8">
        <f>S37*T37*U37</f>
        <v>0</v>
      </c>
      <c r="W37" s="32">
        <v>4991.18</v>
      </c>
    </row>
    <row r="38" spans="1:23" ht="27.6">
      <c r="A38" s="7" t="s">
        <v>58</v>
      </c>
      <c r="B38" s="8" t="s">
        <v>59</v>
      </c>
      <c r="C38" s="8">
        <v>521</v>
      </c>
      <c r="D38" s="8"/>
      <c r="E38" s="14">
        <v>1.9</v>
      </c>
      <c r="F38" s="8">
        <f>C38*D38*E38</f>
        <v>0</v>
      </c>
      <c r="G38" s="8">
        <v>521</v>
      </c>
      <c r="H38" s="8"/>
      <c r="I38" s="14">
        <v>1.9</v>
      </c>
      <c r="J38" s="8">
        <f>G38*H38*I38</f>
        <v>0</v>
      </c>
      <c r="K38" s="8">
        <v>521</v>
      </c>
      <c r="L38" s="8"/>
      <c r="M38" s="14">
        <v>1.9</v>
      </c>
      <c r="N38" s="8">
        <f>K38*L38*M38</f>
        <v>0</v>
      </c>
      <c r="O38" s="8">
        <v>521</v>
      </c>
      <c r="P38" s="8"/>
      <c r="Q38" s="14">
        <v>1.9</v>
      </c>
      <c r="R38" s="8">
        <f>O38*P38*Q38</f>
        <v>0</v>
      </c>
      <c r="S38" s="8">
        <v>521</v>
      </c>
      <c r="T38" s="8"/>
      <c r="U38" s="14">
        <v>1.9</v>
      </c>
      <c r="V38" s="8">
        <f>S38*T38*U38</f>
        <v>0</v>
      </c>
      <c r="W38" s="32">
        <v>2969.7</v>
      </c>
    </row>
    <row r="39" spans="1:23">
      <c r="A39" s="7"/>
      <c r="B39" s="15" t="s">
        <v>60</v>
      </c>
      <c r="C39" s="8"/>
      <c r="D39" s="8"/>
      <c r="E39" s="13"/>
      <c r="F39" s="15">
        <f>SUM(F35:F38)</f>
        <v>0</v>
      </c>
      <c r="G39" s="8"/>
      <c r="H39" s="8"/>
      <c r="I39" s="13"/>
      <c r="J39" s="15">
        <f>SUM(J35:J38)</f>
        <v>0</v>
      </c>
      <c r="K39" s="8"/>
      <c r="L39" s="8"/>
      <c r="M39" s="13"/>
      <c r="N39" s="15">
        <f>SUM(N35:N38)</f>
        <v>0</v>
      </c>
      <c r="O39" s="8"/>
      <c r="P39" s="8"/>
      <c r="Q39" s="13"/>
      <c r="R39" s="15">
        <f>SUM(R35:R38)</f>
        <v>989.9</v>
      </c>
      <c r="S39" s="8"/>
      <c r="T39" s="8"/>
      <c r="U39" s="13"/>
      <c r="V39" s="15">
        <f>SUM(V35:V38)</f>
        <v>0</v>
      </c>
      <c r="W39" s="33">
        <v>11920.48</v>
      </c>
    </row>
    <row r="40" spans="1:23">
      <c r="A40" s="7"/>
      <c r="B40" s="15" t="s">
        <v>61</v>
      </c>
      <c r="C40" s="8"/>
      <c r="D40" s="8"/>
      <c r="E40" s="13"/>
      <c r="F40" s="8"/>
      <c r="G40" s="8"/>
      <c r="H40" s="8"/>
      <c r="I40" s="13"/>
      <c r="J40" s="8"/>
      <c r="K40" s="8"/>
      <c r="L40" s="8"/>
      <c r="M40" s="13"/>
      <c r="N40" s="8"/>
      <c r="O40" s="8"/>
      <c r="P40" s="8"/>
      <c r="Q40" s="13"/>
      <c r="R40" s="8"/>
      <c r="S40" s="8"/>
      <c r="T40" s="8"/>
      <c r="U40" s="13"/>
      <c r="V40" s="8"/>
      <c r="W40" s="32"/>
    </row>
    <row r="41" spans="1:23" ht="28.5" customHeight="1">
      <c r="A41" s="7" t="s">
        <v>62</v>
      </c>
      <c r="B41" s="8" t="s">
        <v>63</v>
      </c>
      <c r="C41" s="8">
        <v>521</v>
      </c>
      <c r="D41" s="8">
        <v>1</v>
      </c>
      <c r="E41" s="13">
        <v>0.89</v>
      </c>
      <c r="F41" s="8">
        <f>C41*D41*E41</f>
        <v>463.69</v>
      </c>
      <c r="G41" s="8">
        <v>521</v>
      </c>
      <c r="H41" s="8">
        <v>1</v>
      </c>
      <c r="I41" s="13">
        <v>0.89</v>
      </c>
      <c r="J41" s="8">
        <f>G41*H41*I41</f>
        <v>463.69</v>
      </c>
      <c r="K41" s="8">
        <v>521</v>
      </c>
      <c r="L41" s="8">
        <v>1</v>
      </c>
      <c r="M41" s="13">
        <v>0.89</v>
      </c>
      <c r="N41" s="8">
        <f>K41*L41*M41</f>
        <v>463.69</v>
      </c>
      <c r="O41" s="8">
        <v>521</v>
      </c>
      <c r="P41" s="8">
        <v>1</v>
      </c>
      <c r="Q41" s="13">
        <v>0.89</v>
      </c>
      <c r="R41" s="8">
        <f>O41*P41*Q41</f>
        <v>463.69</v>
      </c>
      <c r="S41" s="8">
        <v>521</v>
      </c>
      <c r="T41" s="8">
        <v>1</v>
      </c>
      <c r="U41" s="13">
        <v>0.89</v>
      </c>
      <c r="V41" s="8">
        <f>S41*T41*U41</f>
        <v>463.69</v>
      </c>
      <c r="W41" s="32">
        <v>5564.2799999999988</v>
      </c>
    </row>
    <row r="42" spans="1:23">
      <c r="A42" s="7" t="s">
        <v>64</v>
      </c>
      <c r="B42" s="8" t="s">
        <v>65</v>
      </c>
      <c r="C42" s="8">
        <v>521</v>
      </c>
      <c r="D42" s="8">
        <v>1</v>
      </c>
      <c r="E42" s="13">
        <v>0.25</v>
      </c>
      <c r="F42" s="8">
        <f>C42*D42*E42</f>
        <v>130.25</v>
      </c>
      <c r="G42" s="8">
        <v>521</v>
      </c>
      <c r="H42" s="8">
        <v>1</v>
      </c>
      <c r="I42" s="13">
        <v>0.25</v>
      </c>
      <c r="J42" s="8">
        <f>G42*H42*I42</f>
        <v>130.25</v>
      </c>
      <c r="K42" s="8">
        <v>521</v>
      </c>
      <c r="L42" s="8">
        <v>1</v>
      </c>
      <c r="M42" s="13">
        <v>0.25</v>
      </c>
      <c r="N42" s="8">
        <f>K42*L42*M42</f>
        <v>130.25</v>
      </c>
      <c r="O42" s="8">
        <v>521</v>
      </c>
      <c r="P42" s="8">
        <v>1</v>
      </c>
      <c r="Q42" s="13">
        <v>0.25</v>
      </c>
      <c r="R42" s="8">
        <f>O42*P42*Q42</f>
        <v>130.25</v>
      </c>
      <c r="S42" s="8">
        <v>521</v>
      </c>
      <c r="T42" s="8">
        <v>1</v>
      </c>
      <c r="U42" s="13">
        <v>0.25</v>
      </c>
      <c r="V42" s="8">
        <f>S42*T42*U42</f>
        <v>130.25</v>
      </c>
      <c r="W42" s="32">
        <v>1563</v>
      </c>
    </row>
    <row r="43" spans="1:23">
      <c r="A43" s="7"/>
      <c r="B43" s="15" t="s">
        <v>66</v>
      </c>
      <c r="C43" s="8"/>
      <c r="D43" s="8"/>
      <c r="E43" s="13"/>
      <c r="F43" s="15">
        <f>SUM(F41:F42)</f>
        <v>593.94000000000005</v>
      </c>
      <c r="G43" s="8"/>
      <c r="H43" s="8"/>
      <c r="I43" s="13"/>
      <c r="J43" s="15">
        <f>SUM(J41:J42)</f>
        <v>593.94000000000005</v>
      </c>
      <c r="K43" s="8"/>
      <c r="L43" s="8"/>
      <c r="M43" s="13"/>
      <c r="N43" s="15">
        <f>SUM(N41:N42)</f>
        <v>593.94000000000005</v>
      </c>
      <c r="O43" s="8"/>
      <c r="P43" s="8"/>
      <c r="Q43" s="13"/>
      <c r="R43" s="15">
        <f>SUM(R41:R42)</f>
        <v>593.94000000000005</v>
      </c>
      <c r="S43" s="8"/>
      <c r="T43" s="8"/>
      <c r="U43" s="13"/>
      <c r="V43" s="15">
        <f>SUM(V41:V42)</f>
        <v>593.94000000000005</v>
      </c>
      <c r="W43" s="33">
        <v>7127.2800000000025</v>
      </c>
    </row>
    <row r="44" spans="1:23">
      <c r="A44" s="7"/>
      <c r="B44" s="15" t="s">
        <v>109</v>
      </c>
      <c r="C44" s="8"/>
      <c r="D44" s="8"/>
      <c r="E44" s="13"/>
      <c r="F44" s="8"/>
      <c r="G44" s="8"/>
      <c r="H44" s="8"/>
      <c r="I44" s="13"/>
      <c r="J44" s="8"/>
      <c r="K44" s="8"/>
      <c r="L44" s="8"/>
      <c r="M44" s="13"/>
      <c r="N44" s="8"/>
      <c r="O44" s="8"/>
      <c r="P44" s="8"/>
      <c r="Q44" s="13"/>
      <c r="R44" s="8"/>
      <c r="S44" s="8"/>
      <c r="T44" s="8"/>
      <c r="U44" s="13"/>
      <c r="V44" s="8"/>
      <c r="W44" s="32"/>
    </row>
    <row r="45" spans="1:23">
      <c r="A45" s="7" t="s">
        <v>110</v>
      </c>
      <c r="B45" s="8" t="s">
        <v>67</v>
      </c>
      <c r="C45" s="8">
        <v>2</v>
      </c>
      <c r="D45" s="8">
        <v>1</v>
      </c>
      <c r="E45" s="14">
        <v>263</v>
      </c>
      <c r="F45" s="8">
        <f>C45*D45*E45</f>
        <v>526</v>
      </c>
      <c r="G45" s="8">
        <v>2</v>
      </c>
      <c r="H45" s="8">
        <v>1</v>
      </c>
      <c r="I45" s="14">
        <v>263</v>
      </c>
      <c r="J45" s="8">
        <f>G45*H45*I45</f>
        <v>526</v>
      </c>
      <c r="K45" s="8">
        <v>2</v>
      </c>
      <c r="L45" s="8">
        <v>1</v>
      </c>
      <c r="M45" s="14">
        <v>263</v>
      </c>
      <c r="N45" s="8">
        <f>K45*L45*M45</f>
        <v>526</v>
      </c>
      <c r="O45" s="8">
        <v>2</v>
      </c>
      <c r="P45" s="8">
        <v>1</v>
      </c>
      <c r="Q45" s="14">
        <v>263</v>
      </c>
      <c r="R45" s="8">
        <f>O45*P45*Q45</f>
        <v>526</v>
      </c>
      <c r="S45" s="8">
        <v>2</v>
      </c>
      <c r="T45" s="8">
        <v>1</v>
      </c>
      <c r="U45" s="14">
        <v>263</v>
      </c>
      <c r="V45" s="8">
        <f>S45*T45*U45</f>
        <v>526</v>
      </c>
      <c r="W45" s="32">
        <v>6312</v>
      </c>
    </row>
    <row r="46" spans="1:23" ht="41.4">
      <c r="A46" s="7" t="s">
        <v>111</v>
      </c>
      <c r="B46" s="8" t="s">
        <v>68</v>
      </c>
      <c r="C46" s="8">
        <v>2</v>
      </c>
      <c r="D46" s="8">
        <v>1</v>
      </c>
      <c r="E46" s="14">
        <v>256</v>
      </c>
      <c r="F46" s="8">
        <f>C46*D46*E46</f>
        <v>512</v>
      </c>
      <c r="G46" s="8">
        <v>2</v>
      </c>
      <c r="H46" s="8">
        <v>1</v>
      </c>
      <c r="I46" s="14">
        <v>256</v>
      </c>
      <c r="J46" s="8">
        <f>G46*H46*I46</f>
        <v>512</v>
      </c>
      <c r="K46" s="8">
        <v>2</v>
      </c>
      <c r="L46" s="8">
        <v>1</v>
      </c>
      <c r="M46" s="14">
        <v>256</v>
      </c>
      <c r="N46" s="8">
        <f>K46*L46*M46</f>
        <v>512</v>
      </c>
      <c r="O46" s="8">
        <v>2</v>
      </c>
      <c r="P46" s="8">
        <v>1</v>
      </c>
      <c r="Q46" s="14">
        <v>256</v>
      </c>
      <c r="R46" s="8">
        <f>O46*P46*Q46</f>
        <v>512</v>
      </c>
      <c r="S46" s="8">
        <v>2</v>
      </c>
      <c r="T46" s="8">
        <v>1</v>
      </c>
      <c r="U46" s="14">
        <v>256</v>
      </c>
      <c r="V46" s="8">
        <f>S46*T46*U46</f>
        <v>512</v>
      </c>
      <c r="W46" s="32">
        <v>6144</v>
      </c>
    </row>
    <row r="47" spans="1:23" ht="41.4">
      <c r="A47" s="7" t="s">
        <v>112</v>
      </c>
      <c r="B47" s="8" t="s">
        <v>69</v>
      </c>
      <c r="C47" s="8">
        <v>1</v>
      </c>
      <c r="D47" s="8">
        <v>1</v>
      </c>
      <c r="E47" s="14">
        <v>256</v>
      </c>
      <c r="F47" s="8">
        <f>C47*D47*E47</f>
        <v>256</v>
      </c>
      <c r="G47" s="8">
        <v>1</v>
      </c>
      <c r="H47" s="8">
        <v>1</v>
      </c>
      <c r="I47" s="14">
        <v>256</v>
      </c>
      <c r="J47" s="8">
        <f>G47*H47*I47</f>
        <v>256</v>
      </c>
      <c r="K47" s="8">
        <v>1</v>
      </c>
      <c r="L47" s="8">
        <v>1</v>
      </c>
      <c r="M47" s="14">
        <v>256</v>
      </c>
      <c r="N47" s="8">
        <f>K47*L47*M47</f>
        <v>256</v>
      </c>
      <c r="O47" s="8">
        <v>1</v>
      </c>
      <c r="P47" s="8">
        <v>1</v>
      </c>
      <c r="Q47" s="14">
        <v>256</v>
      </c>
      <c r="R47" s="8">
        <f>O47*P47*Q47</f>
        <v>256</v>
      </c>
      <c r="S47" s="8">
        <v>1</v>
      </c>
      <c r="T47" s="8">
        <v>1</v>
      </c>
      <c r="U47" s="14">
        <v>256</v>
      </c>
      <c r="V47" s="8">
        <f>S47*T47*U47</f>
        <v>256</v>
      </c>
      <c r="W47" s="32">
        <v>3072</v>
      </c>
    </row>
    <row r="48" spans="1:23">
      <c r="A48" s="7"/>
      <c r="B48" s="15" t="s">
        <v>113</v>
      </c>
      <c r="C48" s="8"/>
      <c r="D48" s="8"/>
      <c r="E48" s="8"/>
      <c r="F48" s="15">
        <f>SUM(F45:F47)</f>
        <v>1294</v>
      </c>
      <c r="G48" s="8"/>
      <c r="H48" s="8"/>
      <c r="I48" s="8"/>
      <c r="J48" s="15">
        <f>SUM(J45:J47)</f>
        <v>1294</v>
      </c>
      <c r="K48" s="8"/>
      <c r="L48" s="8"/>
      <c r="M48" s="8"/>
      <c r="N48" s="15">
        <f>SUM(N45:N47)</f>
        <v>1294</v>
      </c>
      <c r="O48" s="8"/>
      <c r="P48" s="8"/>
      <c r="Q48" s="8"/>
      <c r="R48" s="15">
        <f>SUM(R45:R47)</f>
        <v>1294</v>
      </c>
      <c r="S48" s="8"/>
      <c r="T48" s="8"/>
      <c r="U48" s="8"/>
      <c r="V48" s="15">
        <f>SUM(V45:V47)</f>
        <v>1294</v>
      </c>
      <c r="W48" s="33">
        <v>15528</v>
      </c>
    </row>
    <row r="49" spans="1:23">
      <c r="A49" s="7"/>
      <c r="B49" s="15" t="s">
        <v>114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32"/>
    </row>
    <row r="50" spans="1:23" ht="27.6">
      <c r="A50" s="7" t="s">
        <v>115</v>
      </c>
      <c r="B50" s="15" t="s">
        <v>70</v>
      </c>
      <c r="C50" s="8"/>
      <c r="D50" s="8"/>
      <c r="E50" s="8"/>
      <c r="F50" s="8">
        <f>C50*D50*E50</f>
        <v>0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32"/>
    </row>
    <row r="51" spans="1:23" ht="28.2">
      <c r="A51" s="20"/>
      <c r="B51" s="4" t="s">
        <v>71</v>
      </c>
      <c r="C51" s="8"/>
      <c r="D51" s="8"/>
      <c r="E51" s="8"/>
      <c r="F51" s="8">
        <f>C51*D51*E51</f>
        <v>0</v>
      </c>
      <c r="G51" s="8"/>
      <c r="H51" s="8"/>
      <c r="I51" s="8"/>
      <c r="J51" s="8">
        <v>0</v>
      </c>
      <c r="K51" s="21">
        <v>1</v>
      </c>
      <c r="L51" s="21">
        <v>1</v>
      </c>
      <c r="M51" s="22">
        <v>161.83000000000001</v>
      </c>
      <c r="N51" s="8">
        <f>M51*L51*K51</f>
        <v>161.83000000000001</v>
      </c>
      <c r="O51" s="8"/>
      <c r="P51" s="8"/>
      <c r="Q51" s="8"/>
      <c r="R51" s="8">
        <f>Q51*P51*O51</f>
        <v>0</v>
      </c>
      <c r="S51" s="8"/>
      <c r="T51" s="8"/>
      <c r="U51" s="8"/>
      <c r="V51" s="8">
        <f>U51*T51*S51</f>
        <v>0</v>
      </c>
      <c r="W51" s="32">
        <v>161.83000000000001</v>
      </c>
    </row>
    <row r="52" spans="1:23" ht="14.4">
      <c r="A52" s="20"/>
      <c r="B52" s="4" t="s">
        <v>72</v>
      </c>
      <c r="C52" s="8"/>
      <c r="D52" s="8"/>
      <c r="E52" s="8"/>
      <c r="F52" s="8"/>
      <c r="G52" s="8"/>
      <c r="H52" s="8"/>
      <c r="I52" s="8"/>
      <c r="J52" s="8"/>
      <c r="K52" s="21">
        <v>1</v>
      </c>
      <c r="L52" s="21">
        <v>1</v>
      </c>
      <c r="M52" s="22">
        <v>292.08</v>
      </c>
      <c r="N52" s="8">
        <f>M52*L52*K52</f>
        <v>292.08</v>
      </c>
      <c r="O52" s="8"/>
      <c r="P52" s="8"/>
      <c r="Q52" s="8"/>
      <c r="R52" s="8"/>
      <c r="S52" s="8"/>
      <c r="T52" s="8"/>
      <c r="U52" s="8"/>
      <c r="V52" s="8"/>
      <c r="W52" s="32">
        <v>292.08</v>
      </c>
    </row>
    <row r="53" spans="1:23" ht="14.4">
      <c r="A53" s="20"/>
      <c r="B53" s="43" t="s">
        <v>73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32">
        <v>740.62</v>
      </c>
    </row>
    <row r="54" spans="1:23" ht="27.6">
      <c r="A54" s="7" t="s">
        <v>116</v>
      </c>
      <c r="B54" s="15" t="s">
        <v>74</v>
      </c>
      <c r="C54" s="8"/>
      <c r="D54" s="8"/>
      <c r="E54" s="8"/>
      <c r="F54" s="8">
        <f>C54*D54*E54</f>
        <v>0</v>
      </c>
      <c r="G54" s="8"/>
      <c r="H54" s="8"/>
      <c r="I54" s="8"/>
      <c r="J54" s="8"/>
      <c r="K54" s="8"/>
      <c r="L54" s="8"/>
      <c r="M54" s="8"/>
      <c r="N54" s="8">
        <f>M54*L54*K54</f>
        <v>0</v>
      </c>
      <c r="O54" s="8"/>
      <c r="P54" s="8"/>
      <c r="Q54" s="8"/>
      <c r="R54" s="8">
        <f>Q54*P54*O54</f>
        <v>0</v>
      </c>
      <c r="S54" s="8"/>
      <c r="T54" s="8"/>
      <c r="U54" s="8"/>
      <c r="V54" s="8">
        <f>U54*T54*S54</f>
        <v>0</v>
      </c>
      <c r="W54" s="32">
        <v>0</v>
      </c>
    </row>
    <row r="55" spans="1:23" ht="14.4">
      <c r="A55" s="20"/>
      <c r="B55" s="44" t="s">
        <v>75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32">
        <v>0</v>
      </c>
    </row>
    <row r="56" spans="1:23" ht="20.25" customHeight="1">
      <c r="A56" s="20"/>
      <c r="B56" s="4" t="s">
        <v>76</v>
      </c>
      <c r="C56" s="8"/>
      <c r="D56" s="8"/>
      <c r="E56" s="8"/>
      <c r="F56" s="8"/>
      <c r="G56" s="20">
        <v>1</v>
      </c>
      <c r="H56" s="8">
        <v>1</v>
      </c>
      <c r="I56" s="22">
        <v>369.82</v>
      </c>
      <c r="J56" s="8">
        <f t="shared" ref="J56:J66" si="10">G56*H56*I56</f>
        <v>369.82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32">
        <v>369.82</v>
      </c>
    </row>
    <row r="57" spans="1:23" ht="14.4">
      <c r="A57" s="20"/>
      <c r="B57" s="4" t="s">
        <v>77</v>
      </c>
      <c r="C57" s="8"/>
      <c r="D57" s="8"/>
      <c r="E57" s="8"/>
      <c r="F57" s="8"/>
      <c r="G57" s="20">
        <v>1</v>
      </c>
      <c r="H57" s="8">
        <v>1</v>
      </c>
      <c r="I57" s="22">
        <v>209.2</v>
      </c>
      <c r="J57" s="8">
        <f t="shared" si="10"/>
        <v>209.2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32">
        <v>209.2</v>
      </c>
    </row>
    <row r="58" spans="1:23" ht="14.4">
      <c r="A58" s="20"/>
      <c r="B58" s="4" t="s">
        <v>78</v>
      </c>
      <c r="C58" s="8"/>
      <c r="D58" s="8"/>
      <c r="E58" s="8"/>
      <c r="F58" s="8"/>
      <c r="G58" s="20">
        <v>5.5</v>
      </c>
      <c r="H58" s="8">
        <v>1</v>
      </c>
      <c r="I58" s="22">
        <v>388.57</v>
      </c>
      <c r="J58" s="8">
        <f t="shared" si="10"/>
        <v>2137.1349999999998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32">
        <v>2137.1349999999998</v>
      </c>
    </row>
    <row r="59" spans="1:23" ht="14.4">
      <c r="A59" s="20"/>
      <c r="B59" s="4" t="s">
        <v>79</v>
      </c>
      <c r="C59" s="8"/>
      <c r="D59" s="8"/>
      <c r="E59" s="8"/>
      <c r="F59" s="8"/>
      <c r="G59" s="20">
        <v>6</v>
      </c>
      <c r="H59" s="8">
        <v>1</v>
      </c>
      <c r="I59" s="22">
        <v>369.82</v>
      </c>
      <c r="J59" s="8">
        <f t="shared" si="10"/>
        <v>2218.92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32">
        <v>2218.92</v>
      </c>
    </row>
    <row r="60" spans="1:23" ht="14.4">
      <c r="A60" s="20"/>
      <c r="B60" s="4" t="s">
        <v>80</v>
      </c>
      <c r="C60" s="8"/>
      <c r="D60" s="8"/>
      <c r="E60" s="8"/>
      <c r="F60" s="8"/>
      <c r="G60" s="20">
        <v>1</v>
      </c>
      <c r="H60" s="8">
        <v>1</v>
      </c>
      <c r="I60" s="22">
        <v>185.9</v>
      </c>
      <c r="J60" s="8">
        <f t="shared" si="10"/>
        <v>185.9</v>
      </c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32">
        <v>185.9</v>
      </c>
    </row>
    <row r="61" spans="1:23" ht="15" customHeight="1">
      <c r="A61" s="20"/>
      <c r="B61" s="4" t="s">
        <v>81</v>
      </c>
      <c r="C61" s="8"/>
      <c r="D61" s="8"/>
      <c r="E61" s="8"/>
      <c r="F61" s="8"/>
      <c r="G61" s="20">
        <v>1</v>
      </c>
      <c r="H61" s="8">
        <v>1</v>
      </c>
      <c r="I61" s="22">
        <v>272.68</v>
      </c>
      <c r="J61" s="8">
        <f t="shared" si="10"/>
        <v>272.68</v>
      </c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32">
        <v>272.68</v>
      </c>
    </row>
    <row r="62" spans="1:23" ht="14.4">
      <c r="A62" s="20"/>
      <c r="B62" s="4" t="s">
        <v>82</v>
      </c>
      <c r="C62" s="8"/>
      <c r="D62" s="8"/>
      <c r="E62" s="8"/>
      <c r="F62" s="8"/>
      <c r="G62" s="20">
        <v>1</v>
      </c>
      <c r="H62" s="8">
        <v>1</v>
      </c>
      <c r="I62" s="22">
        <v>369.82</v>
      </c>
      <c r="J62" s="8">
        <f t="shared" si="10"/>
        <v>369.82</v>
      </c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32">
        <v>369.82</v>
      </c>
    </row>
    <row r="63" spans="1:23" ht="14.4">
      <c r="A63" s="20"/>
      <c r="B63" s="11" t="s">
        <v>83</v>
      </c>
      <c r="C63" s="8"/>
      <c r="D63" s="8"/>
      <c r="E63" s="8"/>
      <c r="F63" s="8"/>
      <c r="G63" s="20">
        <v>1</v>
      </c>
      <c r="H63" s="8">
        <v>1</v>
      </c>
      <c r="I63" s="22">
        <v>167.87</v>
      </c>
      <c r="J63" s="8">
        <f t="shared" si="10"/>
        <v>167.87</v>
      </c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32">
        <v>167.87</v>
      </c>
    </row>
    <row r="64" spans="1:23" ht="14.4">
      <c r="A64" s="20"/>
      <c r="B64" s="11" t="s">
        <v>84</v>
      </c>
      <c r="C64" s="8"/>
      <c r="D64" s="8"/>
      <c r="E64" s="8"/>
      <c r="F64" s="8"/>
      <c r="G64" s="20">
        <v>1</v>
      </c>
      <c r="H64" s="8">
        <v>1</v>
      </c>
      <c r="I64" s="22">
        <v>167.87</v>
      </c>
      <c r="J64" s="8">
        <f t="shared" si="10"/>
        <v>167.87</v>
      </c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32">
        <v>167.87</v>
      </c>
    </row>
    <row r="65" spans="1:23" ht="14.4">
      <c r="A65" s="20"/>
      <c r="B65" s="11" t="s">
        <v>85</v>
      </c>
      <c r="C65" s="8"/>
      <c r="D65" s="8"/>
      <c r="E65" s="8"/>
      <c r="F65" s="8"/>
      <c r="G65" s="20">
        <v>1</v>
      </c>
      <c r="H65" s="8">
        <v>1</v>
      </c>
      <c r="I65" s="22">
        <v>234.05</v>
      </c>
      <c r="J65" s="8">
        <f t="shared" si="10"/>
        <v>234.05</v>
      </c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32">
        <v>234.05</v>
      </c>
    </row>
    <row r="66" spans="1:23" ht="14.4">
      <c r="A66" s="20"/>
      <c r="B66" s="11" t="s">
        <v>86</v>
      </c>
      <c r="C66" s="8"/>
      <c r="D66" s="8"/>
      <c r="E66" s="8"/>
      <c r="F66" s="8"/>
      <c r="G66" s="20">
        <v>1</v>
      </c>
      <c r="H66" s="8">
        <v>1</v>
      </c>
      <c r="I66" s="22">
        <v>238.12</v>
      </c>
      <c r="J66" s="8">
        <f t="shared" si="10"/>
        <v>238.12</v>
      </c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32">
        <v>238.12</v>
      </c>
    </row>
    <row r="67" spans="1:23" ht="28.2">
      <c r="A67" s="20"/>
      <c r="B67" s="4" t="s">
        <v>87</v>
      </c>
      <c r="C67" s="8"/>
      <c r="D67" s="8"/>
      <c r="E67" s="8"/>
      <c r="F67" s="8">
        <f>C67*D67*E67</f>
        <v>0</v>
      </c>
      <c r="G67" s="8"/>
      <c r="H67" s="8"/>
      <c r="I67" s="8"/>
      <c r="J67" s="8">
        <f>I67*H67*G67</f>
        <v>0</v>
      </c>
      <c r="K67" s="8">
        <v>4</v>
      </c>
      <c r="L67" s="8"/>
      <c r="M67" s="8"/>
      <c r="N67" s="8">
        <f>M67*L67*K67</f>
        <v>0</v>
      </c>
      <c r="O67" s="8"/>
      <c r="P67" s="8"/>
      <c r="Q67" s="8"/>
      <c r="R67" s="8">
        <f>Q67*P67*O67</f>
        <v>0</v>
      </c>
      <c r="S67" s="8"/>
      <c r="T67" s="8"/>
      <c r="U67" s="8"/>
      <c r="V67" s="8">
        <f>U67*T67*S67</f>
        <v>0</v>
      </c>
      <c r="W67" s="32">
        <v>0</v>
      </c>
    </row>
    <row r="68" spans="1:23" ht="28.2">
      <c r="A68" s="20"/>
      <c r="B68" s="4" t="s">
        <v>88</v>
      </c>
      <c r="C68" s="8"/>
      <c r="D68" s="8"/>
      <c r="E68" s="8"/>
      <c r="F68" s="8">
        <f>C68*D68*E68</f>
        <v>0</v>
      </c>
      <c r="G68" s="8"/>
      <c r="H68" s="8"/>
      <c r="I68" s="8"/>
      <c r="J68" s="8">
        <f>I68*H68*G68</f>
        <v>0</v>
      </c>
      <c r="K68" s="8"/>
      <c r="L68" s="8"/>
      <c r="M68" s="8"/>
      <c r="N68" s="8">
        <f>M68*L68*K68</f>
        <v>0</v>
      </c>
      <c r="O68" s="8"/>
      <c r="P68" s="8"/>
      <c r="Q68" s="8"/>
      <c r="R68" s="8">
        <f>Q68*P68*O68</f>
        <v>0</v>
      </c>
      <c r="S68" s="8">
        <v>5</v>
      </c>
      <c r="T68" s="8"/>
      <c r="U68" s="8"/>
      <c r="V68" s="8">
        <f>U68*T68*S68</f>
        <v>0</v>
      </c>
      <c r="W68" s="32">
        <v>0</v>
      </c>
    </row>
    <row r="69" spans="1:23" ht="14.4">
      <c r="A69" s="20"/>
      <c r="B69" s="44" t="s">
        <v>89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32">
        <v>0</v>
      </c>
    </row>
    <row r="70" spans="1:23" ht="14.4">
      <c r="A70" s="20"/>
      <c r="B70" s="11" t="s">
        <v>90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32">
        <v>918.01</v>
      </c>
    </row>
    <row r="71" spans="1:23" ht="14.4">
      <c r="A71" s="20"/>
      <c r="B71" s="11" t="s">
        <v>91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32">
        <v>878.37</v>
      </c>
    </row>
    <row r="72" spans="1:23" ht="27.6">
      <c r="A72" s="7" t="s">
        <v>117</v>
      </c>
      <c r="B72" s="15" t="s">
        <v>92</v>
      </c>
      <c r="C72" s="8"/>
      <c r="D72" s="8"/>
      <c r="E72" s="8"/>
      <c r="F72" s="8">
        <f t="shared" ref="F72:F77" si="11">C72*D72*E72</f>
        <v>0</v>
      </c>
      <c r="G72" s="8"/>
      <c r="H72" s="8"/>
      <c r="I72" s="8"/>
      <c r="J72" s="8"/>
      <c r="K72" s="8"/>
      <c r="L72" s="8"/>
      <c r="M72" s="8"/>
      <c r="N72" s="8">
        <f>M72*L72*K72</f>
        <v>0</v>
      </c>
      <c r="O72" s="8"/>
      <c r="P72" s="8"/>
      <c r="Q72" s="8"/>
      <c r="R72" s="8">
        <f>Q72*P72*O72</f>
        <v>0</v>
      </c>
      <c r="S72" s="8"/>
      <c r="T72" s="8"/>
      <c r="U72" s="8"/>
      <c r="V72" s="8">
        <f>U72*T72*S72</f>
        <v>0</v>
      </c>
      <c r="W72" s="32">
        <v>0</v>
      </c>
    </row>
    <row r="73" spans="1:23" ht="14.4">
      <c r="A73" s="7"/>
      <c r="B73" s="11" t="s">
        <v>93</v>
      </c>
      <c r="C73" s="8"/>
      <c r="D73" s="8"/>
      <c r="E73" s="8"/>
      <c r="F73" s="8">
        <f t="shared" si="11"/>
        <v>0</v>
      </c>
      <c r="G73" s="20">
        <v>3.2</v>
      </c>
      <c r="H73" s="8">
        <v>1</v>
      </c>
      <c r="I73" s="22">
        <v>158.05000000000001</v>
      </c>
      <c r="J73" s="8">
        <f>G73*H73*I73</f>
        <v>505.76000000000005</v>
      </c>
      <c r="K73" s="8"/>
      <c r="L73" s="8"/>
      <c r="M73" s="8"/>
      <c r="N73" s="8">
        <f>M73*L73*K73</f>
        <v>0</v>
      </c>
      <c r="O73" s="8"/>
      <c r="P73" s="8"/>
      <c r="Q73" s="8"/>
      <c r="R73" s="8">
        <f>Q73*P73*O73</f>
        <v>0</v>
      </c>
      <c r="S73" s="8"/>
      <c r="T73" s="8"/>
      <c r="U73" s="8"/>
      <c r="V73" s="8">
        <f>S73*T73*U73</f>
        <v>0</v>
      </c>
      <c r="W73" s="32">
        <v>505.76000000000005</v>
      </c>
    </row>
    <row r="74" spans="1:23" ht="28.2">
      <c r="A74" s="7"/>
      <c r="B74" s="8" t="s">
        <v>94</v>
      </c>
      <c r="C74" s="8"/>
      <c r="D74" s="8"/>
      <c r="E74" s="8"/>
      <c r="F74" s="8">
        <f t="shared" si="11"/>
        <v>0</v>
      </c>
      <c r="G74" s="20">
        <v>2</v>
      </c>
      <c r="H74" s="8">
        <v>1</v>
      </c>
      <c r="I74" s="22">
        <v>342.24</v>
      </c>
      <c r="J74" s="8">
        <f>G74*H74*I74</f>
        <v>684.48</v>
      </c>
      <c r="K74" s="8"/>
      <c r="L74" s="8"/>
      <c r="M74" s="8"/>
      <c r="N74" s="8">
        <f>M74*L74*K74</f>
        <v>0</v>
      </c>
      <c r="O74" s="8"/>
      <c r="P74" s="8"/>
      <c r="Q74" s="8"/>
      <c r="R74" s="8">
        <f>Q74*P74*O74</f>
        <v>0</v>
      </c>
      <c r="S74" s="8"/>
      <c r="T74" s="8"/>
      <c r="U74" s="8"/>
      <c r="V74" s="8">
        <f>U74*T74*S74</f>
        <v>0</v>
      </c>
      <c r="W74" s="32">
        <v>684.48</v>
      </c>
    </row>
    <row r="75" spans="1:23" ht="14.4">
      <c r="A75" s="7"/>
      <c r="B75" s="8" t="s">
        <v>95</v>
      </c>
      <c r="C75" s="8"/>
      <c r="D75" s="8"/>
      <c r="E75" s="8"/>
      <c r="F75" s="8">
        <f t="shared" si="11"/>
        <v>0</v>
      </c>
      <c r="G75" s="20">
        <v>2.2000000000000002</v>
      </c>
      <c r="H75" s="8">
        <v>1</v>
      </c>
      <c r="I75" s="8">
        <v>367.72</v>
      </c>
      <c r="J75" s="8">
        <f>G75*H75*I75</f>
        <v>808.98400000000015</v>
      </c>
      <c r="K75" s="8"/>
      <c r="L75" s="8"/>
      <c r="M75" s="8"/>
      <c r="N75" s="8"/>
      <c r="O75" s="8"/>
      <c r="P75" s="8"/>
      <c r="Q75" s="8"/>
      <c r="R75" s="8"/>
      <c r="S75" s="10"/>
      <c r="T75" s="8"/>
      <c r="U75" s="8"/>
      <c r="V75" s="8">
        <f>U75*T75*S75</f>
        <v>0</v>
      </c>
      <c r="W75" s="32">
        <v>808.98400000000015</v>
      </c>
    </row>
    <row r="76" spans="1:23" ht="28.2">
      <c r="A76" s="7"/>
      <c r="B76" s="8" t="s">
        <v>96</v>
      </c>
      <c r="C76" s="8"/>
      <c r="D76" s="8"/>
      <c r="E76" s="8"/>
      <c r="F76" s="8">
        <f t="shared" si="11"/>
        <v>0</v>
      </c>
      <c r="G76" s="20">
        <v>1</v>
      </c>
      <c r="H76" s="8">
        <v>1</v>
      </c>
      <c r="I76" s="22">
        <v>709.74</v>
      </c>
      <c r="J76" s="8">
        <f>G76*H76*I76</f>
        <v>709.74</v>
      </c>
      <c r="K76" s="8"/>
      <c r="L76" s="8"/>
      <c r="M76" s="8"/>
      <c r="N76" s="8"/>
      <c r="O76" s="8"/>
      <c r="P76" s="8"/>
      <c r="Q76" s="8"/>
      <c r="R76" s="8"/>
      <c r="S76" s="10"/>
      <c r="T76" s="8"/>
      <c r="U76" s="8"/>
      <c r="V76" s="8">
        <f>U76*T76*S76</f>
        <v>0</v>
      </c>
      <c r="W76" s="32">
        <v>709.74</v>
      </c>
    </row>
    <row r="77" spans="1:23" ht="14.4" customHeight="1">
      <c r="A77" s="7"/>
      <c r="B77" s="8" t="s">
        <v>97</v>
      </c>
      <c r="C77" s="8"/>
      <c r="D77" s="8"/>
      <c r="E77" s="8"/>
      <c r="F77" s="8">
        <f t="shared" si="11"/>
        <v>0</v>
      </c>
      <c r="G77" s="20">
        <v>6.9</v>
      </c>
      <c r="H77" s="8">
        <v>1</v>
      </c>
      <c r="I77" s="22">
        <v>121.18</v>
      </c>
      <c r="J77" s="8">
        <f>G77*H77*I77</f>
        <v>836.14200000000005</v>
      </c>
      <c r="K77" s="8"/>
      <c r="L77" s="8"/>
      <c r="M77" s="8"/>
      <c r="N77" s="8"/>
      <c r="O77" s="8"/>
      <c r="P77" s="8"/>
      <c r="Q77" s="8"/>
      <c r="R77" s="8"/>
      <c r="S77" s="10"/>
      <c r="T77" s="8"/>
      <c r="U77" s="8"/>
      <c r="V77" s="8">
        <f>U77*T77*S77</f>
        <v>0</v>
      </c>
      <c r="W77" s="32">
        <v>836.14200000000005</v>
      </c>
    </row>
    <row r="78" spans="1:23" ht="27.6" customHeight="1">
      <c r="A78" s="20"/>
      <c r="B78" s="4" t="s">
        <v>98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10"/>
      <c r="T78" s="8"/>
      <c r="U78" s="8"/>
      <c r="V78" s="8"/>
      <c r="W78" s="32">
        <v>290</v>
      </c>
    </row>
    <row r="79" spans="1:23" ht="14.4">
      <c r="A79" s="20"/>
      <c r="B79" s="4" t="s">
        <v>99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10"/>
      <c r="T79" s="8"/>
      <c r="U79" s="8"/>
      <c r="V79" s="8"/>
      <c r="W79" s="32">
        <v>146.38350000000003</v>
      </c>
    </row>
    <row r="80" spans="1:23">
      <c r="A80" s="7"/>
      <c r="B80" s="15" t="s">
        <v>118</v>
      </c>
      <c r="C80" s="8"/>
      <c r="D80" s="8"/>
      <c r="E80" s="8"/>
      <c r="F80" s="15">
        <f>SUM(F50:F79)</f>
        <v>0</v>
      </c>
      <c r="G80" s="8"/>
      <c r="H80" s="8"/>
      <c r="I80" s="8"/>
      <c r="J80" s="15">
        <f>SUM(J50:J79)</f>
        <v>10116.491</v>
      </c>
      <c r="K80" s="8"/>
      <c r="L80" s="8"/>
      <c r="M80" s="8"/>
      <c r="N80" s="15">
        <f>SUM(N50:N79)</f>
        <v>453.90999999999997</v>
      </c>
      <c r="O80" s="8"/>
      <c r="P80" s="8"/>
      <c r="Q80" s="8"/>
      <c r="R80" s="15">
        <f>SUM(R50:R79)</f>
        <v>0</v>
      </c>
      <c r="S80" s="8"/>
      <c r="T80" s="8"/>
      <c r="U80" s="8"/>
      <c r="V80" s="15">
        <f>SUM(V50:V79)</f>
        <v>0</v>
      </c>
      <c r="W80" s="33">
        <v>13543.784499999998</v>
      </c>
    </row>
    <row r="81" spans="1:23">
      <c r="A81" s="19"/>
      <c r="B81" s="15" t="s">
        <v>119</v>
      </c>
      <c r="C81" s="8">
        <v>521</v>
      </c>
      <c r="D81" s="8">
        <v>1</v>
      </c>
      <c r="E81" s="13">
        <v>2.5</v>
      </c>
      <c r="F81" s="15">
        <f>E81*D81*C81</f>
        <v>1302.5</v>
      </c>
      <c r="G81" s="8">
        <v>521</v>
      </c>
      <c r="H81" s="8">
        <v>1</v>
      </c>
      <c r="I81" s="13">
        <v>2.5</v>
      </c>
      <c r="J81" s="15">
        <f>I81*H81*G81</f>
        <v>1302.5</v>
      </c>
      <c r="K81" s="8">
        <v>521</v>
      </c>
      <c r="L81" s="8">
        <v>1</v>
      </c>
      <c r="M81" s="13">
        <v>2.5</v>
      </c>
      <c r="N81" s="15">
        <f>M81*L81*K81</f>
        <v>1302.5</v>
      </c>
      <c r="O81" s="8">
        <v>521</v>
      </c>
      <c r="P81" s="8">
        <v>1</v>
      </c>
      <c r="Q81" s="13">
        <v>2.5</v>
      </c>
      <c r="R81" s="15">
        <f>Q81*P81*O81</f>
        <v>1302.5</v>
      </c>
      <c r="S81" s="8">
        <v>521</v>
      </c>
      <c r="T81" s="8">
        <v>1</v>
      </c>
      <c r="U81" s="13">
        <v>2.5</v>
      </c>
      <c r="V81" s="15">
        <f>U81*T81*S81</f>
        <v>1302.5</v>
      </c>
      <c r="W81" s="33">
        <v>15630</v>
      </c>
    </row>
    <row r="82" spans="1:23">
      <c r="A82" s="8"/>
      <c r="B82" s="15" t="s">
        <v>100</v>
      </c>
      <c r="C82" s="8"/>
      <c r="D82" s="8"/>
      <c r="E82" s="8"/>
      <c r="F82" s="15" t="e">
        <f>F13+F25+F33+F39+F43+#REF!+#REF!+F48+F80+F81</f>
        <v>#REF!</v>
      </c>
      <c r="G82" s="15"/>
      <c r="H82" s="15"/>
      <c r="I82" s="15"/>
      <c r="J82" s="15" t="e">
        <f>J13+J25+J33+J39+J43+#REF!+#REF!+J48+J80+J81</f>
        <v>#REF!</v>
      </c>
      <c r="K82" s="15"/>
      <c r="L82" s="15"/>
      <c r="M82" s="15"/>
      <c r="N82" s="15" t="e">
        <f>N13+N25+N33+N39+N43+#REF!+#REF!+N48+N80+N81</f>
        <v>#REF!</v>
      </c>
      <c r="O82" s="15"/>
      <c r="P82" s="15"/>
      <c r="Q82" s="15"/>
      <c r="R82" s="15" t="e">
        <f>R13+R25+R33+R39+R43+#REF!+#REF!+R48+R80+R81</f>
        <v>#REF!</v>
      </c>
      <c r="S82" s="15"/>
      <c r="T82" s="15"/>
      <c r="U82" s="15"/>
      <c r="V82" s="15" t="e">
        <f>V13+V25+V33+V39+V43+#REF!+#REF!+V48+V80+V81</f>
        <v>#REF!</v>
      </c>
      <c r="W82" s="33">
        <v>112270.1865</v>
      </c>
    </row>
    <row r="83" spans="1:23" s="27" customFormat="1">
      <c r="A83" s="25"/>
      <c r="B83" s="31" t="s">
        <v>103</v>
      </c>
      <c r="C83" s="26"/>
      <c r="D83" s="37"/>
      <c r="E83" s="25"/>
      <c r="F83" s="25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41">
        <v>106221.6</v>
      </c>
    </row>
    <row r="84" spans="1:23" s="1" customFormat="1">
      <c r="A84" s="28"/>
      <c r="B84" s="31" t="s">
        <v>104</v>
      </c>
      <c r="C84" s="29"/>
      <c r="D84" s="39"/>
      <c r="E84" s="39"/>
      <c r="F84" s="39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2">
        <v>109664.11</v>
      </c>
    </row>
    <row r="85" spans="1:23" s="1" customFormat="1">
      <c r="A85" s="25"/>
      <c r="B85" s="31" t="s">
        <v>105</v>
      </c>
      <c r="C85" s="30"/>
      <c r="D85" s="25"/>
      <c r="E85" s="25"/>
      <c r="F85" s="25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2">
        <f>W84-W82</f>
        <v>-2606.0764999999956</v>
      </c>
    </row>
    <row r="86" spans="1:23" s="1" customFormat="1">
      <c r="A86" s="25"/>
      <c r="B86" s="31" t="s">
        <v>106</v>
      </c>
      <c r="C86" s="30"/>
      <c r="D86" s="25"/>
      <c r="E86" s="25"/>
      <c r="F86" s="25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2">
        <f>W5+W85</f>
        <v>-30190.846499999996</v>
      </c>
    </row>
    <row r="87" spans="1:23" s="3" customFormat="1">
      <c r="A87" s="48"/>
      <c r="B87" s="48"/>
      <c r="C87" s="23"/>
      <c r="D87" s="23"/>
      <c r="E87" s="24"/>
      <c r="F87" s="23"/>
    </row>
    <row r="88" spans="1:23" s="3" customFormat="1">
      <c r="A88" s="48"/>
      <c r="B88" s="48"/>
      <c r="C88" s="23"/>
      <c r="D88" s="23"/>
      <c r="E88" s="24"/>
      <c r="F88" s="23"/>
    </row>
    <row r="89" spans="1:23" s="3" customFormat="1">
      <c r="A89" s="48"/>
      <c r="B89" s="48"/>
      <c r="C89" s="23"/>
      <c r="D89" s="23"/>
      <c r="E89" s="24"/>
      <c r="F89" s="23"/>
    </row>
    <row r="90" spans="1:23" s="18" customFormat="1">
      <c r="C90" s="23"/>
      <c r="D90" s="23"/>
      <c r="E90" s="24"/>
      <c r="F90" s="23"/>
      <c r="G90" s="3"/>
    </row>
    <row r="91" spans="1:23" s="18" customFormat="1">
      <c r="A91" s="49"/>
      <c r="B91" s="49"/>
      <c r="C91" s="23"/>
      <c r="D91" s="23"/>
      <c r="E91" s="24"/>
      <c r="F91" s="23"/>
      <c r="G91" s="3"/>
    </row>
    <row r="92" spans="1:23" s="18" customFormat="1">
      <c r="C92" s="23"/>
      <c r="D92" s="23"/>
      <c r="E92" s="24"/>
      <c r="F92" s="23"/>
      <c r="G92" s="3"/>
    </row>
    <row r="93" spans="1:23" s="18" customFormat="1">
      <c r="A93" s="47"/>
      <c r="B93" s="47"/>
      <c r="C93" s="23"/>
      <c r="D93" s="23"/>
      <c r="E93" s="24"/>
      <c r="F93" s="23"/>
      <c r="G93" s="3"/>
    </row>
    <row r="94" spans="1:23" s="18" customFormat="1">
      <c r="C94" s="23"/>
      <c r="D94" s="23"/>
      <c r="E94" s="24"/>
      <c r="F94" s="23"/>
      <c r="G94" s="3"/>
    </row>
    <row r="95" spans="1:23" s="18" customFormat="1">
      <c r="A95" s="47"/>
      <c r="B95" s="47"/>
      <c r="C95" s="23"/>
      <c r="D95" s="23"/>
      <c r="E95" s="24"/>
      <c r="F95" s="23"/>
      <c r="G95" s="3"/>
    </row>
  </sheetData>
  <mergeCells count="9">
    <mergeCell ref="A1:B1"/>
    <mergeCell ref="A2:B2"/>
    <mergeCell ref="A3:B3"/>
    <mergeCell ref="A95:B95"/>
    <mergeCell ref="A88:B88"/>
    <mergeCell ref="A89:B89"/>
    <mergeCell ref="A91:B91"/>
    <mergeCell ref="A93:B93"/>
    <mergeCell ref="A87:B87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2020-01-14T07:03:25Z</dcterms:created>
  <dcterms:modified xsi:type="dcterms:W3CDTF">2020-03-17T03:04:48Z</dcterms:modified>
</cp:coreProperties>
</file>