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3" i="1"/>
  <c r="C21"/>
  <c r="C60"/>
  <c r="C64"/>
  <c r="C61"/>
  <c r="C83"/>
  <c r="C95"/>
  <c r="C90"/>
  <c r="C86"/>
  <c r="C85"/>
  <c r="C81"/>
  <c r="C97"/>
  <c r="C99"/>
  <c r="C92"/>
  <c r="C93"/>
  <c r="C96"/>
  <c r="C91"/>
  <c r="C87"/>
  <c r="C88"/>
  <c r="C89"/>
</calcChain>
</file>

<file path=xl/sharedStrings.xml><?xml version="1.0" encoding="utf-8"?>
<sst xmlns="http://schemas.openxmlformats.org/spreadsheetml/2006/main" count="131" uniqueCount="130">
  <si>
    <t>1.2.</t>
  </si>
  <si>
    <t>Мытье лестничных площадок и маршей нижних 2-х этажей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</si>
  <si>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</si>
  <si>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</si>
  <si>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</si>
  <si>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</si>
  <si>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</si>
  <si>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</si>
  <si>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 xml:space="preserve">Подметание снега  до 2-х см 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</si>
  <si>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</si>
  <si>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</si>
  <si>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</si>
  <si>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</si>
  <si>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</si>
  <si>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</si>
  <si>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</si>
  <si>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</si>
  <si>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</si>
  <si>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</si>
  <si>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</si>
  <si>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</si>
  <si>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</si>
  <si>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</si>
  <si>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</si>
  <si>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</si>
  <si>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</si>
  <si>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</si>
  <si>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</si>
  <si>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</si>
  <si>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</si>
  <si>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</si>
  <si>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</si>
  <si>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</si>
  <si>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</si>
  <si>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5.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</si>
  <si>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</si>
  <si>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</si>
  <si>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6.</t>
  </si>
  <si>
    <t>7.</t>
  </si>
  <si>
    <t>Обслуживание общедомовых приборов учета гор воды</t>
  </si>
  <si>
    <t>Обслуживание общедомовых приборов учета холодной воды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</si>
  <si>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</si>
  <si>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</si>
  <si>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</si>
  <si>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</si>
  <si>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очистка подъездного козырька от снега толщ. более 50 см</t>
  </si>
  <si>
    <t>окраска мусорного контейнера в 1 слой</t>
  </si>
  <si>
    <t>нанесение трафарета на мусорный контейнер</t>
  </si>
  <si>
    <t>закрытие подвальных продухов</t>
  </si>
  <si>
    <t>проверка вентиляции с чердака и квартиры с демонтажом вентиляционной решетки 5кв.</t>
  </si>
  <si>
    <t>13.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</si>
  <si>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</si>
  <si>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Калинина, 11</t>
  </si>
  <si>
    <t xml:space="preserve">на 2016год  </t>
  </si>
  <si>
    <t>№ п/п</t>
  </si>
  <si>
    <t>Наименование работ, услуг</t>
  </si>
  <si>
    <t>Сумма на год (руб)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</si>
  <si>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</si>
  <si>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</si>
  <si>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</si>
  <si>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</si>
  <si>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</si>
  <si>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</si>
  <si>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</si>
  <si>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</si>
  <si>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</si>
  <si>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</si>
  <si>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</si>
  <si>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</si>
  <si>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</si>
  <si>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</si>
  <si>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</si>
  <si>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</si>
  <si>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</si>
  <si>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</si>
  <si>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</si>
  <si>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</si>
  <si>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</si>
  <si>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</si>
  <si>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</si>
  <si>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</si>
  <si>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</si>
  <si>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</si>
  <si>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</si>
  <si>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</si>
  <si>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</si>
  <si>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</si>
  <si>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по управлению и обслуживанию</t>
  </si>
  <si>
    <t>МКД по ул.Калинина 11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</si>
  <si>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</si>
  <si>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</si>
  <si>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</si>
  <si>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</si>
  <si>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</si>
  <si>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</si>
  <si>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1.1.</t>
  </si>
  <si>
    <t>2. Уборка придомовой территории, входящей в состав общего имущества</t>
  </si>
  <si>
    <t>2.3.</t>
  </si>
  <si>
    <t>2.4.</t>
  </si>
  <si>
    <t>2.5.</t>
  </si>
  <si>
    <t>2.8.</t>
  </si>
  <si>
    <t>2.10.</t>
  </si>
  <si>
    <t>3. Подготовка многоквартирного дома к сезонной эксплуатации</t>
  </si>
  <si>
    <t>3.2.</t>
  </si>
  <si>
    <t>4. Проведение технических осмотров и мелкий ремонт</t>
  </si>
  <si>
    <t>4.5.</t>
  </si>
  <si>
    <t>5.1.</t>
  </si>
  <si>
    <t>5.2.</t>
  </si>
  <si>
    <t>6. Дератизация</t>
  </si>
  <si>
    <t>7. Дезинсекция</t>
  </si>
  <si>
    <t>8.3.</t>
  </si>
  <si>
    <t>8.4.</t>
  </si>
  <si>
    <t>8.5.</t>
  </si>
  <si>
    <t>8.1.</t>
  </si>
  <si>
    <t>8.2.</t>
  </si>
  <si>
    <t>Сумма затрат по дому   :</t>
  </si>
  <si>
    <t>Текущий ремонт систем конструкт.элементов (непредвиденные работы)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</si>
  <si>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</si>
  <si>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</si>
  <si>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</si>
  <si>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</si>
  <si>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</si>
  <si>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8 :</t>
  </si>
  <si>
    <t xml:space="preserve">            Итого по п. 9 :</t>
  </si>
  <si>
    <t xml:space="preserve">5. Аварийное обслуживание </t>
  </si>
  <si>
    <t>9. Текущий ремонт</t>
  </si>
  <si>
    <t>10. Управление многоквартирным домом</t>
  </si>
  <si>
    <t>Уборка мусора с газона в летний период (случайный мусор)</t>
  </si>
  <si>
    <t>8. Поверка и обслуживание общедомовых приборов учета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</si>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</sst>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3" xfId="0" applyFont="1" applyBorder="1"/>
    <xf numFmtId="16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0" xfId="1" applyFont="1"/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1" applyFont="1" applyFill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5" fontId="3" fillId="0" borderId="1" xfId="2" applyNumberFormat="1" applyFont="1" applyFill="1" applyBorder="1" applyAlignment="1">
      <alignment wrapText="1"/>
    </xf>
    <xf numFmtId="165" fontId="3" fillId="0" borderId="1" xfId="2" applyNumberFormat="1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0" borderId="0" xfId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71"/>
  <sheetViews>
    <sheetView tabSelected="1" workbookViewId="0">
      <selection activeCell="B5" sqref="B5"/>
    </sheetView>
  </sheetViews>
  <sheetFormatPr defaultColWidth="9.109375" defaultRowHeight="14.4"/>
  <cols>
    <col min="1" max="1" width="5.33203125" style="36" customWidth="1"/>
    <col min="2" max="2" width="60" style="12" customWidth="1"/>
    <col min="3" max="3" width="27" style="13" customWidth="1"/>
    <col min="4" max="188" width="9.109375" style="12" customWidth="1"/>
    <col min="189" max="189" width="5.33203125" style="12" customWidth="1"/>
    <col min="190" max="190" width="46" style="12" customWidth="1"/>
    <col min="191" max="212" width="9.33203125" style="12" customWidth="1"/>
    <col min="213" max="221" width="9.109375" style="12" customWidth="1"/>
    <col min="222" max="222" width="9.6640625" style="12" customWidth="1"/>
    <col min="223" max="243" width="9.109375" style="12" customWidth="1"/>
    <col min="244" max="244" width="9.33203125" style="12" bestFit="1" customWidth="1"/>
    <col min="245" max="245" width="14.33203125" style="12" customWidth="1"/>
    <col min="246" max="16384" width="9.109375" style="12"/>
  </cols>
  <sheetData>
    <row r="1" spans="1:4" s="1" customFormat="1" ht="13.8">
      <c r="A1" s="62" t="s">
        <v>93</v>
      </c>
      <c r="B1" s="62"/>
      <c r="C1" s="48"/>
    </row>
    <row r="2" spans="1:4" s="1" customFormat="1" ht="13.8">
      <c r="A2" s="62" t="s">
        <v>87</v>
      </c>
      <c r="B2" s="62"/>
      <c r="C2" s="48"/>
    </row>
    <row r="3" spans="1:4" s="1" customFormat="1" ht="13.8">
      <c r="A3" s="62" t="s">
        <v>88</v>
      </c>
      <c r="B3" s="62"/>
      <c r="C3" s="48"/>
    </row>
    <row r="4" spans="1:4" s="3" customFormat="1">
      <c r="A4" s="49"/>
      <c r="B4" s="30"/>
      <c r="C4" s="50"/>
      <c r="D4" s="31"/>
    </row>
    <row r="5" spans="1:4" s="3" customFormat="1" ht="27.6">
      <c r="A5" s="44"/>
      <c r="B5" s="51" t="s">
        <v>129</v>
      </c>
      <c r="C5" s="52">
        <v>-22767.1</v>
      </c>
      <c r="D5" s="31"/>
    </row>
    <row r="6" spans="1:4" s="3" customFormat="1">
      <c r="A6" s="44"/>
      <c r="B6" s="47" t="s">
        <v>94</v>
      </c>
      <c r="C6" s="53"/>
      <c r="D6" s="31"/>
    </row>
    <row r="7" spans="1:4" s="3" customFormat="1">
      <c r="A7" s="44" t="s">
        <v>95</v>
      </c>
      <c r="B7" s="32" t="s">
        <v>1</v>
      </c>
      <c r="C7" s="54">
        <v>6651.2160000000003</v>
      </c>
      <c r="D7" s="31"/>
    </row>
    <row r="8" spans="1:4" s="3" customFormat="1" ht="41.4">
      <c r="A8" s="44" t="s">
        <v>0</v>
      </c>
      <c r="B8" s="32" t="s">
        <v>2</v>
      </c>
      <c r="C8" s="26">
        <v>486.51120000000003</v>
      </c>
      <c r="D8" s="31"/>
    </row>
    <row r="9" spans="1:4" s="3" customFormat="1">
      <c r="A9" s="44"/>
      <c r="B9" s="44" t="s">
        <v>117</v>
      </c>
      <c r="C9" s="46">
        <v>7137.7272000000003</v>
      </c>
      <c r="D9" s="31"/>
    </row>
    <row r="10" spans="1:4" s="3" customFormat="1" ht="29.4" customHeight="1">
      <c r="A10" s="44"/>
      <c r="B10" s="47" t="s">
        <v>96</v>
      </c>
      <c r="C10" s="47"/>
      <c r="D10" s="31"/>
    </row>
    <row r="11" spans="1:4" s="3" customFormat="1">
      <c r="A11" s="44" t="s">
        <v>3</v>
      </c>
      <c r="B11" s="7" t="s">
        <v>4</v>
      </c>
      <c r="C11" s="26">
        <v>2488.8379999999997</v>
      </c>
      <c r="D11" s="31"/>
    </row>
    <row r="12" spans="1:4" s="3" customFormat="1">
      <c r="A12" s="55" t="s">
        <v>5</v>
      </c>
      <c r="B12" s="7" t="s">
        <v>6</v>
      </c>
      <c r="C12" s="26">
        <v>2952.45</v>
      </c>
      <c r="D12" s="31"/>
    </row>
    <row r="13" spans="1:4" s="3" customFormat="1">
      <c r="A13" s="55" t="s">
        <v>97</v>
      </c>
      <c r="B13" s="7" t="s">
        <v>127</v>
      </c>
      <c r="C13" s="26">
        <v>699.84</v>
      </c>
      <c r="D13" s="31"/>
    </row>
    <row r="14" spans="1:4" s="3" customFormat="1">
      <c r="A14" s="55" t="s">
        <v>98</v>
      </c>
      <c r="B14" s="7" t="s">
        <v>7</v>
      </c>
      <c r="C14" s="26">
        <v>588.55999999999995</v>
      </c>
      <c r="D14" s="31"/>
    </row>
    <row r="15" spans="1:4" s="3" customFormat="1">
      <c r="A15" s="55" t="s">
        <v>99</v>
      </c>
      <c r="B15" s="7" t="s">
        <v>8</v>
      </c>
      <c r="C15" s="26">
        <v>5416.1856000000007</v>
      </c>
      <c r="D15" s="31"/>
    </row>
    <row r="16" spans="1:4" s="3" customFormat="1">
      <c r="A16" s="55" t="s">
        <v>11</v>
      </c>
      <c r="B16" s="7" t="s">
        <v>9</v>
      </c>
      <c r="C16" s="26">
        <v>2334.3120000000004</v>
      </c>
      <c r="D16" s="31"/>
    </row>
    <row r="17" spans="1:4" s="3" customFormat="1" ht="27.6">
      <c r="A17" s="44" t="s">
        <v>13</v>
      </c>
      <c r="B17" s="7" t="s">
        <v>10</v>
      </c>
      <c r="C17" s="26">
        <v>1300</v>
      </c>
      <c r="D17" s="31"/>
    </row>
    <row r="18" spans="1:4" s="3" customFormat="1" ht="27.6">
      <c r="A18" s="44" t="s">
        <v>100</v>
      </c>
      <c r="B18" s="7" t="s">
        <v>12</v>
      </c>
      <c r="C18" s="26">
        <v>231.85500000000002</v>
      </c>
      <c r="D18" s="31"/>
    </row>
    <row r="19" spans="1:4" s="3" customFormat="1" ht="27.6">
      <c r="A19" s="44" t="s">
        <v>15</v>
      </c>
      <c r="B19" s="7" t="s">
        <v>14</v>
      </c>
      <c r="C19" s="26">
        <v>2000.383</v>
      </c>
      <c r="D19" s="31"/>
    </row>
    <row r="20" spans="1:4" s="3" customFormat="1" ht="27.6">
      <c r="A20" s="44" t="s">
        <v>101</v>
      </c>
      <c r="B20" s="7" t="s">
        <v>16</v>
      </c>
      <c r="C20" s="26">
        <v>645.89400000000001</v>
      </c>
      <c r="D20" s="31"/>
    </row>
    <row r="21" spans="1:4" s="3" customFormat="1">
      <c r="A21" s="44"/>
      <c r="B21" s="44" t="s">
        <v>118</v>
      </c>
      <c r="C21" s="56">
        <f>SUM(C11:C20)</f>
        <v>18658.317600000002</v>
      </c>
      <c r="D21" s="31"/>
    </row>
    <row r="22" spans="1:4" s="3" customFormat="1" ht="27.6">
      <c r="A22" s="44"/>
      <c r="B22" s="47" t="s">
        <v>102</v>
      </c>
      <c r="C22" s="54"/>
      <c r="D22" s="31"/>
    </row>
    <row r="23" spans="1:4" s="3" customFormat="1" ht="27.6">
      <c r="A23" s="44" t="s">
        <v>17</v>
      </c>
      <c r="B23" s="7" t="s">
        <v>18</v>
      </c>
      <c r="C23" s="26"/>
      <c r="D23" s="31"/>
    </row>
    <row r="24" spans="1:4" s="4" customFormat="1" ht="13.8">
      <c r="A24" s="45"/>
      <c r="B24" s="7" t="s">
        <v>19</v>
      </c>
      <c r="C24" s="26">
        <v>6816.81</v>
      </c>
      <c r="D24" s="10"/>
    </row>
    <row r="25" spans="1:4" s="4" customFormat="1" ht="13.8">
      <c r="A25" s="45"/>
      <c r="B25" s="7" t="s">
        <v>20</v>
      </c>
      <c r="C25" s="26">
        <v>3088.44</v>
      </c>
      <c r="D25" s="10"/>
    </row>
    <row r="26" spans="1:4" s="4" customFormat="1" ht="13.8">
      <c r="A26" s="45"/>
      <c r="B26" s="7" t="s">
        <v>21</v>
      </c>
      <c r="C26" s="26">
        <v>113.85000000000001</v>
      </c>
      <c r="D26" s="10"/>
    </row>
    <row r="27" spans="1:4" s="4" customFormat="1" ht="13.8">
      <c r="A27" s="45"/>
      <c r="B27" s="7" t="s">
        <v>22</v>
      </c>
      <c r="C27" s="26">
        <v>1635.3000000000002</v>
      </c>
      <c r="D27" s="10"/>
    </row>
    <row r="28" spans="1:4" s="4" customFormat="1" ht="13.8">
      <c r="A28" s="45"/>
      <c r="B28" s="7" t="s">
        <v>23</v>
      </c>
      <c r="C28" s="26">
        <v>3101.1200000000003</v>
      </c>
      <c r="D28" s="10"/>
    </row>
    <row r="29" spans="1:4" s="3" customFormat="1">
      <c r="A29" s="45" t="s">
        <v>103</v>
      </c>
      <c r="B29" s="7" t="s">
        <v>24</v>
      </c>
      <c r="C29" s="26">
        <v>60.42</v>
      </c>
      <c r="D29" s="31"/>
    </row>
    <row r="30" spans="1:4" s="3" customFormat="1">
      <c r="A30" s="45"/>
      <c r="B30" s="45" t="s">
        <v>119</v>
      </c>
      <c r="C30" s="56">
        <v>14815.94</v>
      </c>
      <c r="D30" s="31"/>
    </row>
    <row r="31" spans="1:4" s="3" customFormat="1" ht="14.4" customHeight="1">
      <c r="A31" s="45"/>
      <c r="B31" s="33" t="s">
        <v>104</v>
      </c>
      <c r="C31" s="33"/>
      <c r="D31" s="31"/>
    </row>
    <row r="32" spans="1:4" s="3" customFormat="1" ht="41.4">
      <c r="A32" s="45" t="s">
        <v>25</v>
      </c>
      <c r="B32" s="7" t="s">
        <v>26</v>
      </c>
      <c r="C32" s="26">
        <v>1972.58</v>
      </c>
      <c r="D32" s="31"/>
    </row>
    <row r="33" spans="1:4" s="3" customFormat="1" ht="27.6">
      <c r="A33" s="45" t="s">
        <v>27</v>
      </c>
      <c r="B33" s="7" t="s">
        <v>28</v>
      </c>
      <c r="C33" s="26">
        <v>986.29</v>
      </c>
      <c r="D33" s="31"/>
    </row>
    <row r="34" spans="1:4" s="3" customFormat="1" ht="41.4">
      <c r="A34" s="45" t="s">
        <v>29</v>
      </c>
      <c r="B34" s="7" t="s">
        <v>30</v>
      </c>
      <c r="C34" s="26">
        <v>1972.58</v>
      </c>
      <c r="D34" s="31"/>
    </row>
    <row r="35" spans="1:4" s="3" customFormat="1">
      <c r="A35" s="45" t="s">
        <v>31</v>
      </c>
      <c r="B35" s="7" t="s">
        <v>32</v>
      </c>
      <c r="C35" s="26">
        <v>0</v>
      </c>
      <c r="D35" s="31"/>
    </row>
    <row r="36" spans="1:4" s="3" customFormat="1" ht="41.4">
      <c r="A36" s="45" t="s">
        <v>105</v>
      </c>
      <c r="B36" s="7" t="s">
        <v>33</v>
      </c>
      <c r="C36" s="26">
        <v>2486.489</v>
      </c>
      <c r="D36" s="31"/>
    </row>
    <row r="37" spans="1:4" s="3" customFormat="1">
      <c r="A37" s="45"/>
      <c r="B37" s="45" t="s">
        <v>120</v>
      </c>
      <c r="C37" s="56">
        <v>7417.9389999999994</v>
      </c>
      <c r="D37" s="31"/>
    </row>
    <row r="38" spans="1:4" s="3" customFormat="1">
      <c r="A38" s="45"/>
      <c r="B38" s="33" t="s">
        <v>124</v>
      </c>
      <c r="C38" s="33"/>
      <c r="D38" s="31"/>
    </row>
    <row r="39" spans="1:4" s="3" customFormat="1" ht="27.6">
      <c r="A39" s="45" t="s">
        <v>106</v>
      </c>
      <c r="B39" s="7" t="s">
        <v>35</v>
      </c>
      <c r="C39" s="26">
        <v>5543.9879999999985</v>
      </c>
      <c r="D39" s="31"/>
    </row>
    <row r="40" spans="1:4" s="3" customFormat="1">
      <c r="A40" s="45" t="s">
        <v>107</v>
      </c>
      <c r="B40" s="7" t="s">
        <v>36</v>
      </c>
      <c r="C40" s="26">
        <v>1557.3000000000004</v>
      </c>
      <c r="D40" s="31"/>
    </row>
    <row r="41" spans="1:4" s="3" customFormat="1">
      <c r="A41" s="45"/>
      <c r="B41" s="45" t="s">
        <v>121</v>
      </c>
      <c r="C41" s="56">
        <v>7101.2880000000014</v>
      </c>
      <c r="D41" s="31"/>
    </row>
    <row r="42" spans="1:4" s="3" customFormat="1">
      <c r="A42" s="45"/>
      <c r="B42" s="33" t="s">
        <v>108</v>
      </c>
      <c r="C42" s="26">
        <v>0</v>
      </c>
      <c r="D42" s="31"/>
    </row>
    <row r="43" spans="1:4" s="3" customFormat="1">
      <c r="A43" s="45"/>
      <c r="B43" s="33" t="s">
        <v>109</v>
      </c>
      <c r="C43" s="26">
        <v>0</v>
      </c>
      <c r="D43" s="31"/>
    </row>
    <row r="44" spans="1:4" s="3" customFormat="1" ht="28.2" customHeight="1">
      <c r="A44" s="45"/>
      <c r="B44" s="33" t="s">
        <v>128</v>
      </c>
      <c r="C44" s="33"/>
      <c r="D44" s="31"/>
    </row>
    <row r="45" spans="1:4" s="3" customFormat="1">
      <c r="A45" s="45" t="s">
        <v>113</v>
      </c>
      <c r="B45" s="7" t="s">
        <v>39</v>
      </c>
      <c r="C45" s="26">
        <v>3156</v>
      </c>
      <c r="D45" s="31"/>
    </row>
    <row r="46" spans="1:4" s="3" customFormat="1">
      <c r="A46" s="45" t="s">
        <v>114</v>
      </c>
      <c r="B46" s="7" t="s">
        <v>40</v>
      </c>
      <c r="C46" s="26">
        <v>3156</v>
      </c>
      <c r="D46" s="31"/>
    </row>
    <row r="47" spans="1:4" s="3" customFormat="1" ht="41.4">
      <c r="A47" s="45" t="s">
        <v>110</v>
      </c>
      <c r="B47" s="7" t="s">
        <v>41</v>
      </c>
      <c r="C47" s="26">
        <v>3072</v>
      </c>
      <c r="D47" s="31"/>
    </row>
    <row r="48" spans="1:4" s="3" customFormat="1" ht="41.4">
      <c r="A48" s="45" t="s">
        <v>111</v>
      </c>
      <c r="B48" s="7" t="s">
        <v>42</v>
      </c>
      <c r="C48" s="26">
        <v>3072</v>
      </c>
      <c r="D48" s="31"/>
    </row>
    <row r="49" spans="1:6" s="3" customFormat="1" ht="41.4">
      <c r="A49" s="45" t="s">
        <v>112</v>
      </c>
      <c r="B49" s="7" t="s">
        <v>43</v>
      </c>
      <c r="C49" s="26">
        <v>3072</v>
      </c>
      <c r="D49" s="31"/>
    </row>
    <row r="50" spans="1:6" s="3" customFormat="1">
      <c r="A50" s="45"/>
      <c r="B50" s="45" t="s">
        <v>122</v>
      </c>
      <c r="C50" s="56">
        <v>15528</v>
      </c>
      <c r="D50" s="31"/>
    </row>
    <row r="51" spans="1:6" s="3" customFormat="1">
      <c r="A51" s="45"/>
      <c r="B51" s="33" t="s">
        <v>125</v>
      </c>
      <c r="C51" s="33"/>
      <c r="D51" s="31"/>
    </row>
    <row r="52" spans="1:6" s="6" customFormat="1" ht="27.6">
      <c r="A52" s="45" t="s">
        <v>44</v>
      </c>
      <c r="B52" s="5" t="s">
        <v>116</v>
      </c>
      <c r="C52" s="26"/>
    </row>
    <row r="53" spans="1:6" s="6" customFormat="1" ht="13.8">
      <c r="A53" s="45"/>
      <c r="B53" s="7" t="s">
        <v>45</v>
      </c>
      <c r="C53" s="26">
        <v>202.83720000000002</v>
      </c>
    </row>
    <row r="54" spans="1:6" s="6" customFormat="1" ht="13.8">
      <c r="A54" s="45"/>
      <c r="B54" s="7" t="s">
        <v>46</v>
      </c>
      <c r="C54" s="26">
        <v>1128.3244999999999</v>
      </c>
    </row>
    <row r="55" spans="1:6" s="6" customFormat="1" ht="13.8">
      <c r="A55" s="45"/>
      <c r="B55" s="7" t="s">
        <v>47</v>
      </c>
      <c r="C55" s="26">
        <v>4.3715539999999997</v>
      </c>
    </row>
    <row r="56" spans="1:6" s="6" customFormat="1" ht="13.8">
      <c r="A56" s="45"/>
      <c r="B56" s="7" t="s">
        <v>48</v>
      </c>
      <c r="C56" s="26">
        <v>332.56</v>
      </c>
    </row>
    <row r="57" spans="1:6" s="9" customFormat="1" ht="27.6">
      <c r="A57" s="45"/>
      <c r="B57" s="7" t="s">
        <v>49</v>
      </c>
      <c r="C57" s="26">
        <v>194.1</v>
      </c>
    </row>
    <row r="58" spans="1:6" s="3" customFormat="1">
      <c r="A58" s="44"/>
      <c r="B58" s="44" t="s">
        <v>123</v>
      </c>
      <c r="C58" s="46">
        <v>1862.1932539999998</v>
      </c>
      <c r="D58" s="31"/>
    </row>
    <row r="59" spans="1:6" s="3" customFormat="1">
      <c r="A59" s="44"/>
      <c r="B59" s="47" t="s">
        <v>126</v>
      </c>
      <c r="C59" s="46">
        <v>15573</v>
      </c>
      <c r="D59" s="31"/>
    </row>
    <row r="60" spans="1:6" s="28" customFormat="1" ht="13.8">
      <c r="A60" s="44"/>
      <c r="B60" s="8" t="s">
        <v>115</v>
      </c>
      <c r="C60" s="46">
        <f>C9+C21+C30+C37+C41+C50+C58+C59</f>
        <v>88094.405054000003</v>
      </c>
      <c r="D60" s="29"/>
      <c r="E60" s="27"/>
      <c r="F60" s="27"/>
    </row>
    <row r="61" spans="1:6" s="1" customFormat="1" ht="13.8">
      <c r="A61" s="57"/>
      <c r="B61" s="58" t="s">
        <v>89</v>
      </c>
      <c r="C61" s="59">
        <f>13.46*519.1*12</f>
        <v>83845.032000000007</v>
      </c>
      <c r="D61" s="29"/>
      <c r="E61" s="29"/>
      <c r="F61" s="29"/>
    </row>
    <row r="62" spans="1:6" s="1" customFormat="1" ht="13.8">
      <c r="A62" s="57"/>
      <c r="B62" s="58" t="s">
        <v>90</v>
      </c>
      <c r="C62" s="59">
        <v>82733.56</v>
      </c>
      <c r="D62" s="34"/>
      <c r="E62" s="27"/>
      <c r="F62" s="27"/>
    </row>
    <row r="63" spans="1:6" s="1" customFormat="1" ht="13.8">
      <c r="A63" s="57"/>
      <c r="B63" s="58" t="s">
        <v>91</v>
      </c>
      <c r="C63" s="60">
        <f>C62-C60</f>
        <v>-5360.8450540000049</v>
      </c>
      <c r="D63" s="34"/>
      <c r="E63" s="27"/>
      <c r="F63" s="27"/>
    </row>
    <row r="64" spans="1:6" s="1" customFormat="1" ht="13.8" customHeight="1">
      <c r="A64" s="57"/>
      <c r="B64" s="58" t="s">
        <v>92</v>
      </c>
      <c r="C64" s="60">
        <f>C4+C63</f>
        <v>-5360.8450540000049</v>
      </c>
    </row>
    <row r="65" spans="1:3" s="1" customFormat="1" ht="13.8">
      <c r="A65" s="64"/>
      <c r="B65" s="64"/>
      <c r="C65" s="64"/>
    </row>
    <row r="66" spans="1:3" s="1" customFormat="1" ht="13.8">
      <c r="A66" s="64"/>
      <c r="B66" s="64"/>
      <c r="C66" s="64"/>
    </row>
    <row r="67" spans="1:3" s="10" customFormat="1" ht="13.8">
      <c r="A67" s="64"/>
      <c r="B67" s="64"/>
      <c r="C67" s="64"/>
    </row>
    <row r="68" spans="1:3" s="10" customFormat="1" ht="13.8">
      <c r="A68" s="42"/>
    </row>
    <row r="69" spans="1:3" s="10" customFormat="1" ht="13.8">
      <c r="A69" s="63"/>
      <c r="B69" s="63"/>
      <c r="C69" s="63"/>
    </row>
    <row r="70" spans="1:3" s="10" customFormat="1" ht="13.8">
      <c r="A70" s="42"/>
    </row>
    <row r="71" spans="1:3" s="10" customFormat="1" ht="13.8">
      <c r="A71" s="61"/>
      <c r="B71" s="61"/>
      <c r="C71" s="61"/>
    </row>
    <row r="72" spans="1:3" s="10" customFormat="1" ht="13.8">
      <c r="A72" s="42"/>
    </row>
    <row r="73" spans="1:3" s="9" customFormat="1" ht="13.8">
      <c r="A73" s="61"/>
      <c r="B73" s="61"/>
      <c r="C73" s="61"/>
    </row>
    <row r="74" spans="1:3">
      <c r="A74" s="43"/>
      <c r="B74" s="9"/>
      <c r="C74" s="9"/>
    </row>
    <row r="75" spans="1:3" ht="12.75" customHeight="1">
      <c r="A75" s="35"/>
      <c r="B75" s="11"/>
      <c r="C75" s="2"/>
    </row>
    <row r="76" spans="1:3" ht="12.75" hidden="1" customHeight="1"/>
    <row r="77" spans="1:3" ht="12.75" hidden="1" customHeight="1">
      <c r="B77" s="14" t="s">
        <v>51</v>
      </c>
      <c r="C77" s="15"/>
    </row>
    <row r="78" spans="1:3" ht="12.75" hidden="1" customHeight="1">
      <c r="B78" s="14" t="s">
        <v>52</v>
      </c>
      <c r="C78" s="16" t="s">
        <v>53</v>
      </c>
    </row>
    <row r="79" spans="1:3" ht="38.25" hidden="1" customHeight="1"/>
    <row r="80" spans="1:3" ht="12.75" hidden="1" customHeight="1">
      <c r="A80" s="37" t="s">
        <v>54</v>
      </c>
      <c r="B80" s="17" t="s">
        <v>55</v>
      </c>
      <c r="C80" s="18" t="s">
        <v>56</v>
      </c>
    </row>
    <row r="81" spans="1:3" ht="12.75" hidden="1" customHeight="1">
      <c r="A81" s="38" t="s">
        <v>57</v>
      </c>
      <c r="B81" s="19" t="s">
        <v>58</v>
      </c>
      <c r="C81" s="20" t="e">
        <f>#REF!+#REF!+#REF!+#REF!</f>
        <v>#REF!</v>
      </c>
    </row>
    <row r="82" spans="1:3" ht="12.75" hidden="1" customHeight="1">
      <c r="A82" s="38" t="s">
        <v>59</v>
      </c>
      <c r="B82" s="21" t="s">
        <v>60</v>
      </c>
      <c r="C82" s="20">
        <v>0</v>
      </c>
    </row>
    <row r="83" spans="1:3" ht="12.75" hidden="1" customHeight="1">
      <c r="A83" s="38" t="s">
        <v>61</v>
      </c>
      <c r="B83" s="21" t="s">
        <v>62</v>
      </c>
      <c r="C83" s="20" t="e">
        <f>#REF!</f>
        <v>#REF!</v>
      </c>
    </row>
    <row r="84" spans="1:3" ht="12.75" hidden="1" customHeight="1">
      <c r="A84" s="38" t="s">
        <v>63</v>
      </c>
      <c r="B84" s="21" t="s">
        <v>64</v>
      </c>
      <c r="C84" s="20">
        <v>0</v>
      </c>
    </row>
    <row r="85" spans="1:3" ht="12.75" hidden="1" customHeight="1">
      <c r="A85" s="38" t="s">
        <v>34</v>
      </c>
      <c r="B85" s="21" t="s">
        <v>65</v>
      </c>
      <c r="C85" s="20" t="e">
        <f>#REF!</f>
        <v>#REF!</v>
      </c>
    </row>
    <row r="86" spans="1:3" ht="12.75" hidden="1" customHeight="1">
      <c r="A86" s="38" t="s">
        <v>38</v>
      </c>
      <c r="B86" s="21" t="s">
        <v>66</v>
      </c>
      <c r="C86" s="20" t="e">
        <f>#REF!</f>
        <v>#REF!</v>
      </c>
    </row>
    <row r="87" spans="1:3" ht="15" hidden="1" thickBot="1">
      <c r="A87" s="38" t="s">
        <v>37</v>
      </c>
      <c r="B87" s="21" t="s">
        <v>67</v>
      </c>
      <c r="C87" s="20" t="e">
        <f>#REF!</f>
        <v>#REF!</v>
      </c>
    </row>
    <row r="88" spans="1:3" ht="43.8" hidden="1" thickBot="1">
      <c r="A88" s="38" t="s">
        <v>68</v>
      </c>
      <c r="B88" s="19" t="s">
        <v>69</v>
      </c>
      <c r="C88" s="20" t="e">
        <f>#REF!</f>
        <v>#REF!</v>
      </c>
    </row>
    <row r="89" spans="1:3" ht="29.4" hidden="1" thickBot="1">
      <c r="A89" s="38" t="s">
        <v>70</v>
      </c>
      <c r="B89" s="19" t="s">
        <v>71</v>
      </c>
      <c r="C89" s="20" t="e">
        <f>#REF!</f>
        <v>#REF!</v>
      </c>
    </row>
    <row r="90" spans="1:3" ht="15" hidden="1" thickBot="1">
      <c r="A90" s="38" t="s">
        <v>72</v>
      </c>
      <c r="B90" s="21" t="s">
        <v>73</v>
      </c>
      <c r="C90" s="20" t="e">
        <f>#REF!</f>
        <v>#REF!</v>
      </c>
    </row>
    <row r="91" spans="1:3" ht="15" hidden="1" thickBot="1">
      <c r="A91" s="38" t="s">
        <v>74</v>
      </c>
      <c r="B91" s="21" t="s">
        <v>75</v>
      </c>
      <c r="C91" s="20" t="e">
        <f>#REF!</f>
        <v>#REF!</v>
      </c>
    </row>
    <row r="92" spans="1:3" ht="15" hidden="1" thickBot="1">
      <c r="A92" s="38" t="s">
        <v>76</v>
      </c>
      <c r="B92" s="21" t="s">
        <v>77</v>
      </c>
      <c r="C92" s="20" t="e">
        <f>#REF!+#REF!</f>
        <v>#REF!</v>
      </c>
    </row>
    <row r="93" spans="1:3" ht="15" hidden="1" thickBot="1">
      <c r="A93" s="38" t="s">
        <v>50</v>
      </c>
      <c r="B93" s="19" t="s">
        <v>78</v>
      </c>
      <c r="C93" s="20" t="e">
        <f>#REF!</f>
        <v>#REF!</v>
      </c>
    </row>
    <row r="94" spans="1:3" ht="15" hidden="1" thickBot="1">
      <c r="A94" s="38" t="s">
        <v>79</v>
      </c>
      <c r="B94" s="19" t="s">
        <v>80</v>
      </c>
      <c r="C94" s="20">
        <v>0</v>
      </c>
    </row>
    <row r="95" spans="1:3" ht="15" hidden="1" thickBot="1">
      <c r="A95" s="38" t="s">
        <v>79</v>
      </c>
      <c r="B95" s="21" t="s">
        <v>81</v>
      </c>
      <c r="C95" s="20" t="e">
        <f>#REF!</f>
        <v>#REF!</v>
      </c>
    </row>
    <row r="96" spans="1:3" ht="15" hidden="1" thickBot="1">
      <c r="A96" s="38" t="s">
        <v>82</v>
      </c>
      <c r="B96" s="21" t="s">
        <v>83</v>
      </c>
      <c r="C96" s="20" t="e">
        <f>#REF!</f>
        <v>#REF!</v>
      </c>
    </row>
    <row r="97" spans="1:3" ht="15" hidden="1" thickBot="1">
      <c r="A97" s="39"/>
      <c r="B97" s="22" t="s">
        <v>84</v>
      </c>
      <c r="C97" s="23" t="e">
        <f>SUM(C81:C96)</f>
        <v>#REF!</v>
      </c>
    </row>
    <row r="98" spans="1:3" ht="15" hidden="1" thickBot="1">
      <c r="A98" s="40"/>
      <c r="B98" s="21" t="s">
        <v>85</v>
      </c>
      <c r="C98" s="20">
        <v>519.1</v>
      </c>
    </row>
    <row r="99" spans="1:3" ht="28.8" hidden="1" thickBot="1">
      <c r="A99" s="41"/>
      <c r="B99" s="24" t="s">
        <v>86</v>
      </c>
      <c r="C99" s="25" t="e">
        <f>C97/C98/12*1000</f>
        <v>#REF!</v>
      </c>
    </row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</sheetData>
  <mergeCells count="9">
    <mergeCell ref="A73:C73"/>
    <mergeCell ref="A2:B2"/>
    <mergeCell ref="A71:C71"/>
    <mergeCell ref="A69:C69"/>
    <mergeCell ref="A67:C67"/>
    <mergeCell ref="A1:B1"/>
    <mergeCell ref="A3:B3"/>
    <mergeCell ref="A65:C65"/>
    <mergeCell ref="A66:C6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2020-03-16T06:21:46Z</cp:lastPrinted>
  <dcterms:created xsi:type="dcterms:W3CDTF">2020-01-09T07:21:37Z</dcterms:created>
  <dcterms:modified xsi:type="dcterms:W3CDTF">2020-03-17T03:07:05Z</dcterms:modified>
</cp:coreProperties>
</file>