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3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8" i="1" l="1"/>
  <c r="C119" i="1" l="1"/>
  <c r="C120" i="1" s="1"/>
  <c r="C113" i="1" l="1"/>
  <c r="C52" i="1"/>
  <c r="C41" i="1"/>
  <c r="C38" i="1"/>
  <c r="C31" i="1"/>
  <c r="C27" i="1"/>
  <c r="C15" i="1"/>
  <c r="C115" i="1"/>
</calcChain>
</file>

<file path=xl/sharedStrings.xml><?xml version="1.0" encoding="utf-8"?>
<sst xmlns="http://schemas.openxmlformats.org/spreadsheetml/2006/main" count="163" uniqueCount="157">
  <si>
    <t>г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</si>
  <si>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</si>
  <si>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</si>
  <si>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</si>
  <si>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</si>
  <si>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</si>
  <si>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</si>
  <si>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</si>
  <si>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</si>
  <si>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>1.4.</t>
  </si>
  <si>
    <t>Влажная протирка и дезинфекция стен, дверей, оконных  решеток, отопит.приборов, почтовых ящиков, лифтов</t>
  </si>
  <si>
    <t>1.7.</t>
  </si>
  <si>
    <t>Очистка подвалов от мусора</t>
  </si>
  <si>
    <t>Удаление с крыш снега и наледи (сбивание сосулей)</t>
  </si>
  <si>
    <t xml:space="preserve">            ИТОГО по п. 1 :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</si>
  <si>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</si>
  <si>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</si>
  <si>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</si>
  <si>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</si>
  <si>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</si>
  <si>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</si>
  <si>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 xml:space="preserve">Подметание снега  до 2-х см 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</si>
  <si>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</si>
  <si>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</si>
  <si>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</si>
  <si>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</si>
  <si>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</si>
  <si>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</si>
  <si>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</si>
  <si>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</si>
  <si>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</si>
  <si>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</si>
  <si>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</si>
  <si>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</si>
  <si>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</si>
  <si>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</si>
  <si>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</si>
  <si>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</si>
  <si>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</si>
  <si>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</si>
  <si>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</si>
  <si>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</si>
  <si>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</si>
  <si>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(лежака)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</si>
  <si>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</si>
  <si>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</si>
  <si>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</si>
  <si>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</si>
  <si>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</si>
  <si>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Дератизация</t>
  </si>
  <si>
    <t>Дезинсекция</t>
  </si>
  <si>
    <t xml:space="preserve"> 8. Поверка и обслуживание общедомовых приборов учета.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</si>
  <si>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</si>
  <si>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</si>
  <si>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эл.энергии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</si>
  <si>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</si>
  <si>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</si>
  <si>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</si>
  <si>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</si>
  <si>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</si>
  <si>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</si>
  <si>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</si>
  <si>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</si>
  <si>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смена энергосберегающего патрона на лестничном марше</t>
  </si>
  <si>
    <t>смена автоматических выключателей 25А (кв.37)</t>
  </si>
  <si>
    <t>установка розетки в ЩУРС (3под,1эт)</t>
  </si>
  <si>
    <t>устройство кабеля АВВГ 2*2,5</t>
  </si>
  <si>
    <t>установка розетки в ЩУРС (4 подъезд,1этаж)</t>
  </si>
  <si>
    <t>устройство кабеля АВВГ-Т 2*2,5</t>
  </si>
  <si>
    <t>укладка проводов в кабель-канал (1 подъезд, 1и2 этажи):</t>
  </si>
  <si>
    <t>а</t>
  </si>
  <si>
    <t>устройство кабель-канала 25*16</t>
  </si>
  <si>
    <t>б</t>
  </si>
  <si>
    <t>устройство кабель-канала 40*25</t>
  </si>
  <si>
    <t>укладка проводов в кабель-канал (2 подъезд, 1и2 этажи):</t>
  </si>
  <si>
    <t>замена светильников ЛУЧ 220-С64ФА ДРАЙВ на лестничной клетке (1,2подъезды,1 и 2 этажи)</t>
  </si>
  <si>
    <t>укладка проводов в кабель-канал (3,4,5пп,1 и 2 этажи)</t>
  </si>
  <si>
    <t>замена светильников ЛУЧ 220-С64ФА ДРАЙВ на лестничной клетке (3,4,5пп,1 и 2 этажи)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</si>
  <si>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</si>
  <si>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</si>
  <si>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коллектора Ду 100 мм (3 подъезд)</t>
  </si>
  <si>
    <t>устранение засора канализационного коллектора Ду 100 мм (4,5 подъезды)</t>
  </si>
  <si>
    <t>установка заглушки на канализационном коллекторе (5 подъезде)</t>
  </si>
  <si>
    <t>установка манжеты переходной 123*110(5 под)</t>
  </si>
  <si>
    <t>замена участка стояка полотенцесушителя Ду 15 мм (квартира № 63-подвал) с заменой сбросных вентилей Ду 15мм:</t>
  </si>
  <si>
    <t>смена участка трубы ВГП Ду 15 мм</t>
  </si>
  <si>
    <t>сварочные работы</t>
  </si>
  <si>
    <t>в</t>
  </si>
  <si>
    <t>смена крана шарового Ду 15 мм</t>
  </si>
  <si>
    <t>герметизация примыканий силиконовым герметиком</t>
  </si>
  <si>
    <t>устранение засора канализационного коллекора Ду 100 мм (1,2 подъезды)</t>
  </si>
  <si>
    <t xml:space="preserve">установка хомута на магистрали ХВС (3 подъезд, узел ввода ПХВ) </t>
  </si>
  <si>
    <t>устранение свища на магистрали ХВС (3 подъезд, узел ввода ПХВ)</t>
  </si>
  <si>
    <t>замена вентилей чугунных Ду 20 мм на стояках отопления с отжигом (подвал)</t>
  </si>
  <si>
    <t>замена вентилей чугунных Ду 25 мм на стояках отопления с отжигом (подвал)</t>
  </si>
  <si>
    <t>герметизация примыканий силиконовым герметиком (подвал)</t>
  </si>
  <si>
    <t>устранение засора канализационного коллектора Ду 100 мм (1-2 подъезды)</t>
  </si>
  <si>
    <t>замена ввода ПХВ</t>
  </si>
  <si>
    <t>замена вентиля Ду 32 мм на стояке отопления с отжигом (1 подъезд)</t>
  </si>
  <si>
    <t>устранение засора канализационного выпуска Ду 100 мм (29.09.20)</t>
  </si>
  <si>
    <t>устранение засора канализационного коллектора Ду 100 мм (19.10.20)</t>
  </si>
  <si>
    <t>устранение засора канализационного выпуска Ду 100 мм</t>
  </si>
  <si>
    <t xml:space="preserve"> 9.3</t>
  </si>
  <si>
    <t>Текущий ремонт систем конструкт.элементов) (непредвиденные работы</t>
  </si>
  <si>
    <t>очистка подъездных козырьков от  снега толщ.более 40 см (1-5 пп)</t>
  </si>
  <si>
    <t>сбивание сосулей и наледи с кровли (2,5пп)</t>
  </si>
  <si>
    <t>Открытие продухов</t>
  </si>
  <si>
    <t>Пробивка(укрепление) шиферной кровли (1-5пп)</t>
  </si>
  <si>
    <t>Проклейка трещин на шиферной кровли, оцинкованных свесов лентой-герметиком "Технониколь"</t>
  </si>
  <si>
    <t>установка новых почтовых ящиков ПМ-7 (1,2 подъезды) 3 шт*2под</t>
  </si>
  <si>
    <t>установка информационной таблички (1,2 подъезд)</t>
  </si>
  <si>
    <t>Ремонт межпанельных швов</t>
  </si>
  <si>
    <t xml:space="preserve">Ремонт стеновой панели </t>
  </si>
  <si>
    <t>установка новых почтовых ящиков ПМ-7 (3,4,5 подъезды) 3 шт*3 (СМЕТА)</t>
  </si>
  <si>
    <t>установка информационной таблички (3-5 подъезды, крыльцо)</t>
  </si>
  <si>
    <t>ремонт оконных фрамуг с установкой оконных уголков  (4 под)</t>
  </si>
  <si>
    <t>укрепление оконных навесов (4 под)</t>
  </si>
  <si>
    <t>укрепление оконных ручек (4 под)</t>
  </si>
  <si>
    <t>ремонт лестничных клеток (1-2 этажи)3-5 под.</t>
  </si>
  <si>
    <t xml:space="preserve">закрытие продухов </t>
  </si>
  <si>
    <t>ремонт лестничных клеток (1-2 этажи)1,2 под.</t>
  </si>
  <si>
    <t>смена остекления (4 подъезд 2этаж)</t>
  </si>
  <si>
    <t>закрытие оконных рам (2,4,5пп)</t>
  </si>
  <si>
    <t>установка пружины на двери тамбура</t>
  </si>
  <si>
    <t>ИТОГО по п. 9 :</t>
  </si>
  <si>
    <t>Управление многоквартирным домом</t>
  </si>
  <si>
    <t>13.</t>
  </si>
  <si>
    <t>Сумма затрат по дому в год  :</t>
  </si>
  <si>
    <t>по управлению и обслуживанию</t>
  </si>
  <si>
    <t>МКД по ул.Бортникова 36</t>
  </si>
  <si>
    <t>1. 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</si>
  <si>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</si>
  <si>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</si>
  <si>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</si>
  <si>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</si>
  <si>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Отчет за 2020 г. </t>
  </si>
  <si>
    <t>Результат на 01.01.2020 г. ("+" экономия, "-" перерасход)</t>
  </si>
  <si>
    <t>1.5.</t>
  </si>
  <si>
    <t>1.6.</t>
  </si>
  <si>
    <t>1.8.</t>
  </si>
  <si>
    <t xml:space="preserve">   2. Уборка придомовой территории, входящей в состав общего имущества</t>
  </si>
  <si>
    <t>2.3.</t>
  </si>
  <si>
    <t>2.5.</t>
  </si>
  <si>
    <t>2.4.</t>
  </si>
  <si>
    <t>2.8.</t>
  </si>
  <si>
    <t>2.10.</t>
  </si>
  <si>
    <t>3.2.</t>
  </si>
  <si>
    <t>4.5.</t>
  </si>
  <si>
    <t>5.1.</t>
  </si>
  <si>
    <t>8.1.</t>
  </si>
  <si>
    <t>8.2.</t>
  </si>
  <si>
    <t>8.3.</t>
  </si>
  <si>
    <t>8.4.</t>
  </si>
  <si>
    <t>8.5.</t>
  </si>
  <si>
    <t>8.6.</t>
  </si>
  <si>
    <t>8.7.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</si>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</sst>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 CYR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Border="1" applyAlignment="1">
      <alignment vertical="center"/>
    </xf>
    <xf numFmtId="0" fontId="7" fillId="0" borderId="0" xfId="1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7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0" fontId="5" fillId="0" borderId="1" xfId="1" applyNumberFormat="1" applyFont="1" applyBorder="1" applyAlignment="1">
      <alignment horizontal="center"/>
    </xf>
    <xf numFmtId="0" fontId="10" fillId="0" borderId="1" xfId="1" applyFont="1" applyBorder="1"/>
    <xf numFmtId="2" fontId="4" fillId="0" borderId="0" xfId="1" applyNumberFormat="1" applyFont="1"/>
    <xf numFmtId="0" fontId="3" fillId="0" borderId="1" xfId="1" applyNumberFormat="1" applyFont="1" applyBorder="1" applyAlignment="1">
      <alignment horizontal="center"/>
    </xf>
    <xf numFmtId="0" fontId="11" fillId="0" borderId="0" xfId="1" applyFont="1"/>
    <xf numFmtId="0" fontId="3" fillId="0" borderId="1" xfId="1" applyFont="1" applyBorder="1"/>
    <xf numFmtId="43" fontId="7" fillId="0" borderId="1" xfId="0" applyNumberFormat="1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 wrapText="1"/>
    </xf>
    <xf numFmtId="43" fontId="6" fillId="0" borderId="1" xfId="2" applyNumberFormat="1" applyFont="1" applyFill="1" applyBorder="1" applyAlignment="1">
      <alignment horizontal="center"/>
    </xf>
    <xf numFmtId="43" fontId="8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43" fontId="5" fillId="0" borderId="1" xfId="2" applyNumberFormat="1" applyFont="1" applyFill="1" applyBorder="1" applyAlignment="1">
      <alignment horizontal="center"/>
    </xf>
    <xf numFmtId="43" fontId="3" fillId="0" borderId="1" xfId="2" applyNumberFormat="1" applyFont="1" applyFill="1" applyBorder="1" applyAlignment="1">
      <alignment horizontal="center"/>
    </xf>
    <xf numFmtId="43" fontId="5" fillId="0" borderId="1" xfId="2" applyNumberFormat="1" applyFont="1" applyBorder="1" applyAlignment="1">
      <alignment horizontal="center"/>
    </xf>
    <xf numFmtId="1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topLeftCell="A94" workbookViewId="0">
      <selection activeCell="F115" sqref="F115"/>
    </sheetView>
  </sheetViews>
  <sheetFormatPr defaultColWidth="16.7109375" defaultRowHeight="15.75" x14ac:dyDescent="0.25"/>
  <cols>
    <col min="1" max="1" width="5.42578125" style="17" customWidth="1"/>
    <col min="2" max="2" width="75.140625" style="16" customWidth="1"/>
    <col min="3" max="3" width="15.85546875" style="17" customWidth="1"/>
    <col min="4" max="199" width="9.140625" style="16" customWidth="1"/>
    <col min="200" max="200" width="5.42578125" style="16" customWidth="1"/>
    <col min="201" max="201" width="46" style="16" customWidth="1"/>
    <col min="202" max="206" width="9.28515625" style="16" customWidth="1"/>
    <col min="207" max="207" width="8.85546875" style="16" customWidth="1"/>
    <col min="208" max="247" width="0" style="16" hidden="1" customWidth="1"/>
    <col min="248" max="254" width="9.140625" style="16" customWidth="1"/>
    <col min="255" max="255" width="9.5703125" style="16" bestFit="1" customWidth="1"/>
    <col min="256" max="16384" width="16.7109375" style="16"/>
  </cols>
  <sheetData>
    <row r="1" spans="1:5" s="19" customFormat="1" x14ac:dyDescent="0.25">
      <c r="A1" s="43" t="s">
        <v>135</v>
      </c>
      <c r="B1" s="43"/>
      <c r="C1" s="2"/>
    </row>
    <row r="2" spans="1:5" s="19" customFormat="1" x14ac:dyDescent="0.25">
      <c r="A2" s="43" t="s">
        <v>128</v>
      </c>
      <c r="B2" s="43"/>
      <c r="C2" s="2"/>
    </row>
    <row r="3" spans="1:5" s="19" customFormat="1" x14ac:dyDescent="0.25">
      <c r="A3" s="43" t="s">
        <v>129</v>
      </c>
      <c r="B3" s="43"/>
      <c r="C3" s="2"/>
    </row>
    <row r="4" spans="1:5" s="19" customFormat="1" x14ac:dyDescent="0.25">
      <c r="A4" s="20"/>
      <c r="B4" s="9"/>
      <c r="C4" s="21"/>
    </row>
    <row r="5" spans="1:5" s="19" customFormat="1" x14ac:dyDescent="0.25">
      <c r="A5" s="22"/>
      <c r="B5" s="23" t="s">
        <v>136</v>
      </c>
      <c r="C5" s="32">
        <v>-194785.36911000009</v>
      </c>
    </row>
    <row r="6" spans="1:5" s="5" customFormat="1" x14ac:dyDescent="0.25">
      <c r="A6" s="3"/>
      <c r="B6" s="4" t="s">
        <v>130</v>
      </c>
      <c r="C6" s="33"/>
      <c r="E6" s="19"/>
    </row>
    <row r="7" spans="1:5" s="5" customFormat="1" ht="31.5" x14ac:dyDescent="0.25">
      <c r="A7" s="6" t="s">
        <v>1</v>
      </c>
      <c r="B7" s="7" t="s">
        <v>2</v>
      </c>
      <c r="C7" s="30">
        <v>27527.135999999999</v>
      </c>
      <c r="D7" s="39"/>
      <c r="E7" s="40"/>
    </row>
    <row r="8" spans="1:5" s="5" customFormat="1" x14ac:dyDescent="0.25">
      <c r="A8" s="6" t="s">
        <v>4</v>
      </c>
      <c r="B8" s="7" t="s">
        <v>3</v>
      </c>
      <c r="C8" s="30">
        <v>13789.440000000004</v>
      </c>
      <c r="E8" s="40"/>
    </row>
    <row r="9" spans="1:5" s="5" customFormat="1" x14ac:dyDescent="0.25">
      <c r="A9" s="6" t="s">
        <v>7</v>
      </c>
      <c r="B9" s="7" t="s">
        <v>5</v>
      </c>
      <c r="C9" s="30">
        <v>29966.832000000006</v>
      </c>
      <c r="E9" s="40"/>
    </row>
    <row r="10" spans="1:5" s="5" customFormat="1" x14ac:dyDescent="0.25">
      <c r="A10" s="6" t="s">
        <v>9</v>
      </c>
      <c r="B10" s="7" t="s">
        <v>6</v>
      </c>
      <c r="C10" s="30">
        <v>34670.592000000004</v>
      </c>
      <c r="E10" s="40"/>
    </row>
    <row r="11" spans="1:5" s="5" customFormat="1" ht="47.25" x14ac:dyDescent="0.25">
      <c r="A11" s="6" t="s">
        <v>137</v>
      </c>
      <c r="B11" s="7" t="s">
        <v>8</v>
      </c>
      <c r="C11" s="30">
        <v>5388.7304999999997</v>
      </c>
      <c r="E11" s="40"/>
    </row>
    <row r="12" spans="1:5" s="5" customFormat="1" ht="38.25" customHeight="1" x14ac:dyDescent="0.25">
      <c r="A12" s="6" t="s">
        <v>138</v>
      </c>
      <c r="B12" s="7" t="s">
        <v>10</v>
      </c>
      <c r="C12" s="30">
        <v>1910.64</v>
      </c>
      <c r="E12" s="40"/>
    </row>
    <row r="13" spans="1:5" s="5" customFormat="1" ht="24.75" customHeight="1" x14ac:dyDescent="0.25">
      <c r="A13" s="6" t="s">
        <v>11</v>
      </c>
      <c r="B13" s="7" t="s">
        <v>12</v>
      </c>
      <c r="C13" s="30">
        <v>0</v>
      </c>
      <c r="E13" s="40"/>
    </row>
    <row r="14" spans="1:5" s="5" customFormat="1" x14ac:dyDescent="0.25">
      <c r="A14" s="6" t="s">
        <v>139</v>
      </c>
      <c r="B14" s="7" t="s">
        <v>13</v>
      </c>
      <c r="C14" s="30">
        <v>0</v>
      </c>
      <c r="E14" s="40"/>
    </row>
    <row r="15" spans="1:5" s="5" customFormat="1" x14ac:dyDescent="0.25">
      <c r="A15" s="6"/>
      <c r="B15" s="8" t="s">
        <v>14</v>
      </c>
      <c r="C15" s="34">
        <f>SUM(C7:C14)</f>
        <v>113253.37050000002</v>
      </c>
      <c r="E15" s="40"/>
    </row>
    <row r="16" spans="1:5" s="5" customFormat="1" x14ac:dyDescent="0.25">
      <c r="A16" s="6"/>
      <c r="B16" s="4" t="s">
        <v>140</v>
      </c>
      <c r="C16" s="30"/>
      <c r="E16" s="40"/>
    </row>
    <row r="17" spans="1:5" s="5" customFormat="1" x14ac:dyDescent="0.25">
      <c r="A17" s="6" t="s">
        <v>15</v>
      </c>
      <c r="B17" s="7" t="s">
        <v>16</v>
      </c>
      <c r="C17" s="30">
        <v>12359.759999999998</v>
      </c>
      <c r="E17" s="40"/>
    </row>
    <row r="18" spans="1:5" s="5" customFormat="1" x14ac:dyDescent="0.25">
      <c r="A18" s="6" t="s">
        <v>17</v>
      </c>
      <c r="B18" s="7" t="s">
        <v>18</v>
      </c>
      <c r="C18" s="30">
        <v>22869.952000000001</v>
      </c>
      <c r="E18" s="40"/>
    </row>
    <row r="19" spans="1:5" s="5" customFormat="1" x14ac:dyDescent="0.25">
      <c r="A19" s="6" t="s">
        <v>141</v>
      </c>
      <c r="B19" s="7" t="s">
        <v>19</v>
      </c>
      <c r="C19" s="30">
        <v>5314.848</v>
      </c>
      <c r="E19" s="40"/>
    </row>
    <row r="20" spans="1:5" s="5" customFormat="1" ht="19.5" customHeight="1" x14ac:dyDescent="0.25">
      <c r="A20" s="6" t="s">
        <v>143</v>
      </c>
      <c r="B20" s="7" t="s">
        <v>20</v>
      </c>
      <c r="C20" s="30">
        <v>5482.7</v>
      </c>
      <c r="E20" s="40"/>
    </row>
    <row r="21" spans="1:5" s="5" customFormat="1" x14ac:dyDescent="0.25">
      <c r="A21" s="6" t="s">
        <v>142</v>
      </c>
      <c r="B21" s="7" t="s">
        <v>21</v>
      </c>
      <c r="C21" s="30">
        <v>29923.183999999994</v>
      </c>
      <c r="E21" s="40"/>
    </row>
    <row r="22" spans="1:5" s="5" customFormat="1" x14ac:dyDescent="0.25">
      <c r="A22" s="6" t="s">
        <v>24</v>
      </c>
      <c r="B22" s="7" t="s">
        <v>22</v>
      </c>
      <c r="C22" s="30">
        <v>34938.36</v>
      </c>
      <c r="E22" s="40"/>
    </row>
    <row r="23" spans="1:5" s="5" customFormat="1" ht="31.5" x14ac:dyDescent="0.25">
      <c r="A23" s="6" t="s">
        <v>26</v>
      </c>
      <c r="B23" s="7" t="s">
        <v>23</v>
      </c>
      <c r="C23" s="30">
        <v>3857</v>
      </c>
      <c r="E23" s="40"/>
    </row>
    <row r="24" spans="1:5" s="5" customFormat="1" ht="31.5" x14ac:dyDescent="0.25">
      <c r="A24" s="6" t="s">
        <v>144</v>
      </c>
      <c r="B24" s="7" t="s">
        <v>25</v>
      </c>
      <c r="C24" s="30">
        <v>1392.6399999999999</v>
      </c>
      <c r="E24" s="40"/>
    </row>
    <row r="25" spans="1:5" s="5" customFormat="1" ht="31.5" x14ac:dyDescent="0.25">
      <c r="A25" s="6" t="s">
        <v>28</v>
      </c>
      <c r="B25" s="7" t="s">
        <v>27</v>
      </c>
      <c r="C25" s="30">
        <v>9551.4879999999994</v>
      </c>
      <c r="E25" s="40"/>
    </row>
    <row r="26" spans="1:5" s="5" customFormat="1" x14ac:dyDescent="0.25">
      <c r="A26" s="6" t="s">
        <v>145</v>
      </c>
      <c r="B26" s="7" t="s">
        <v>29</v>
      </c>
      <c r="C26" s="30">
        <v>4620.2939999999999</v>
      </c>
      <c r="E26" s="40"/>
    </row>
    <row r="27" spans="1:5" s="5" customFormat="1" x14ac:dyDescent="0.25">
      <c r="A27" s="6"/>
      <c r="B27" s="8" t="s">
        <v>30</v>
      </c>
      <c r="C27" s="34">
        <f>SUM(C17:C26)</f>
        <v>130310.22599999998</v>
      </c>
      <c r="E27" s="40"/>
    </row>
    <row r="28" spans="1:5" s="5" customFormat="1" x14ac:dyDescent="0.25">
      <c r="A28" s="6"/>
      <c r="B28" s="4" t="s">
        <v>31</v>
      </c>
      <c r="C28" s="30"/>
      <c r="E28" s="40"/>
    </row>
    <row r="29" spans="1:5" s="5" customFormat="1" ht="31.5" x14ac:dyDescent="0.25">
      <c r="A29" s="6" t="s">
        <v>32</v>
      </c>
      <c r="B29" s="7" t="s">
        <v>33</v>
      </c>
      <c r="C29" s="30">
        <v>129512.43600000005</v>
      </c>
      <c r="E29" s="40"/>
    </row>
    <row r="30" spans="1:5" s="5" customFormat="1" x14ac:dyDescent="0.25">
      <c r="A30" s="6" t="s">
        <v>146</v>
      </c>
      <c r="B30" s="7" t="s">
        <v>34</v>
      </c>
      <c r="C30" s="30">
        <v>2381.4600000000005</v>
      </c>
      <c r="E30" s="40"/>
    </row>
    <row r="31" spans="1:5" s="5" customFormat="1" x14ac:dyDescent="0.25">
      <c r="A31" s="6"/>
      <c r="B31" s="8" t="s">
        <v>30</v>
      </c>
      <c r="C31" s="34">
        <f>SUM(C29:C30)</f>
        <v>131893.89600000004</v>
      </c>
      <c r="E31" s="40"/>
    </row>
    <row r="32" spans="1:5" s="5" customFormat="1" x14ac:dyDescent="0.25">
      <c r="A32" s="6"/>
      <c r="B32" s="4" t="s">
        <v>35</v>
      </c>
      <c r="C32" s="30"/>
      <c r="E32" s="40"/>
    </row>
    <row r="33" spans="1:5" s="5" customFormat="1" ht="34.5" customHeight="1" x14ac:dyDescent="0.25">
      <c r="A33" s="6" t="s">
        <v>36</v>
      </c>
      <c r="B33" s="7" t="s">
        <v>37</v>
      </c>
      <c r="C33" s="30">
        <v>8822.2510000000002</v>
      </c>
      <c r="E33" s="40"/>
    </row>
    <row r="34" spans="1:5" s="5" customFormat="1" ht="31.5" x14ac:dyDescent="0.25">
      <c r="A34" s="6" t="s">
        <v>38</v>
      </c>
      <c r="B34" s="7" t="s">
        <v>39</v>
      </c>
      <c r="C34" s="30">
        <v>26466.753000000001</v>
      </c>
      <c r="E34" s="40"/>
    </row>
    <row r="35" spans="1:5" s="5" customFormat="1" ht="47.25" x14ac:dyDescent="0.25">
      <c r="A35" s="6" t="s">
        <v>40</v>
      </c>
      <c r="B35" s="7" t="s">
        <v>41</v>
      </c>
      <c r="C35" s="30">
        <v>26466.753000000001</v>
      </c>
      <c r="E35" s="40"/>
    </row>
    <row r="36" spans="1:5" s="5" customFormat="1" x14ac:dyDescent="0.25">
      <c r="A36" s="6" t="s">
        <v>42</v>
      </c>
      <c r="B36" s="7" t="s">
        <v>43</v>
      </c>
      <c r="C36" s="30">
        <v>2436.14</v>
      </c>
      <c r="E36" s="40"/>
    </row>
    <row r="37" spans="1:5" s="5" customFormat="1" ht="31.5" x14ac:dyDescent="0.25">
      <c r="A37" s="6" t="s">
        <v>147</v>
      </c>
      <c r="B37" s="7" t="s">
        <v>44</v>
      </c>
      <c r="C37" s="30">
        <v>22306.416000000001</v>
      </c>
      <c r="E37" s="40"/>
    </row>
    <row r="38" spans="1:5" s="5" customFormat="1" x14ac:dyDescent="0.25">
      <c r="A38" s="6"/>
      <c r="B38" s="8" t="s">
        <v>45</v>
      </c>
      <c r="C38" s="34">
        <f>SUM(C33:C37)</f>
        <v>86498.312999999995</v>
      </c>
      <c r="E38" s="40"/>
    </row>
    <row r="39" spans="1:5" s="5" customFormat="1" ht="31.5" x14ac:dyDescent="0.25">
      <c r="A39" s="6">
        <v>5</v>
      </c>
      <c r="B39" s="8" t="s">
        <v>46</v>
      </c>
      <c r="C39" s="30">
        <v>49440.432000000001</v>
      </c>
      <c r="E39" s="40"/>
    </row>
    <row r="40" spans="1:5" s="5" customFormat="1" x14ac:dyDescent="0.25">
      <c r="A40" s="6" t="s">
        <v>148</v>
      </c>
      <c r="B40" s="8" t="s">
        <v>47</v>
      </c>
      <c r="C40" s="30">
        <v>13972.296000000002</v>
      </c>
      <c r="E40" s="40"/>
    </row>
    <row r="41" spans="1:5" s="5" customFormat="1" x14ac:dyDescent="0.25">
      <c r="A41" s="6"/>
      <c r="B41" s="8" t="s">
        <v>48</v>
      </c>
      <c r="C41" s="34">
        <f>SUM(C39:C40)</f>
        <v>63412.728000000003</v>
      </c>
      <c r="E41" s="40"/>
    </row>
    <row r="42" spans="1:5" s="5" customFormat="1" x14ac:dyDescent="0.25">
      <c r="A42" s="6">
        <v>6</v>
      </c>
      <c r="B42" s="8" t="s">
        <v>49</v>
      </c>
      <c r="C42" s="34">
        <v>2869.1440000000002</v>
      </c>
      <c r="E42" s="40"/>
    </row>
    <row r="43" spans="1:5" s="5" customFormat="1" x14ac:dyDescent="0.25">
      <c r="A43" s="6">
        <v>7</v>
      </c>
      <c r="B43" s="8" t="s">
        <v>50</v>
      </c>
      <c r="C43" s="34">
        <v>2765.4400000000005</v>
      </c>
      <c r="E43" s="40"/>
    </row>
    <row r="44" spans="1:5" s="5" customFormat="1" x14ac:dyDescent="0.25">
      <c r="A44" s="6"/>
      <c r="B44" s="18" t="s">
        <v>51</v>
      </c>
      <c r="C44" s="31"/>
      <c r="E44" s="40"/>
    </row>
    <row r="45" spans="1:5" s="5" customFormat="1" x14ac:dyDescent="0.25">
      <c r="A45" s="6" t="s">
        <v>149</v>
      </c>
      <c r="B45" s="7" t="s">
        <v>52</v>
      </c>
      <c r="C45" s="30">
        <v>4341.8400000000011</v>
      </c>
      <c r="E45" s="40"/>
    </row>
    <row r="46" spans="1:5" s="5" customFormat="1" x14ac:dyDescent="0.25">
      <c r="A46" s="6" t="s">
        <v>150</v>
      </c>
      <c r="B46" s="7" t="s">
        <v>53</v>
      </c>
      <c r="C46" s="30">
        <v>3272.1599999999994</v>
      </c>
      <c r="E46" s="40"/>
    </row>
    <row r="47" spans="1:5" s="5" customFormat="1" x14ac:dyDescent="0.25">
      <c r="A47" s="6" t="s">
        <v>151</v>
      </c>
      <c r="B47" s="7" t="s">
        <v>54</v>
      </c>
      <c r="C47" s="30">
        <v>0</v>
      </c>
      <c r="E47" s="40"/>
    </row>
    <row r="48" spans="1:5" s="5" customFormat="1" ht="31.5" x14ac:dyDescent="0.25">
      <c r="A48" s="6" t="s">
        <v>152</v>
      </c>
      <c r="B48" s="7" t="s">
        <v>55</v>
      </c>
      <c r="C48" s="30">
        <v>3185.8799999999992</v>
      </c>
      <c r="E48" s="40"/>
    </row>
    <row r="49" spans="1:5" s="5" customFormat="1" ht="31.5" x14ac:dyDescent="0.25">
      <c r="A49" s="6" t="s">
        <v>153</v>
      </c>
      <c r="B49" s="7" t="s">
        <v>56</v>
      </c>
      <c r="C49" s="30">
        <v>3185.8799999999992</v>
      </c>
      <c r="E49" s="40"/>
    </row>
    <row r="50" spans="1:5" s="5" customFormat="1" ht="47.25" x14ac:dyDescent="0.25">
      <c r="A50" s="6" t="s">
        <v>154</v>
      </c>
      <c r="B50" s="7" t="s">
        <v>57</v>
      </c>
      <c r="C50" s="30">
        <v>6371.7599999999984</v>
      </c>
      <c r="E50" s="40"/>
    </row>
    <row r="51" spans="1:5" s="5" customFormat="1" x14ac:dyDescent="0.25">
      <c r="A51" s="6" t="s">
        <v>155</v>
      </c>
      <c r="B51" s="7" t="s">
        <v>58</v>
      </c>
      <c r="C51" s="30">
        <v>14934</v>
      </c>
      <c r="E51" s="40"/>
    </row>
    <row r="52" spans="1:5" s="5" customFormat="1" x14ac:dyDescent="0.25">
      <c r="A52" s="6"/>
      <c r="B52" s="8" t="s">
        <v>59</v>
      </c>
      <c r="C52" s="34">
        <f>SUM(C45:C51)</f>
        <v>35291.519999999997</v>
      </c>
      <c r="E52" s="40"/>
    </row>
    <row r="53" spans="1:5" s="10" customFormat="1" x14ac:dyDescent="0.25">
      <c r="A53" s="11"/>
      <c r="B53" s="18" t="s">
        <v>60</v>
      </c>
      <c r="C53" s="31"/>
      <c r="E53" s="41"/>
    </row>
    <row r="54" spans="1:5" s="10" customFormat="1" x14ac:dyDescent="0.25">
      <c r="A54" s="11" t="s">
        <v>61</v>
      </c>
      <c r="B54" s="8" t="s">
        <v>62</v>
      </c>
      <c r="C54" s="31"/>
      <c r="E54" s="41"/>
    </row>
    <row r="55" spans="1:5" s="10" customFormat="1" x14ac:dyDescent="0.25">
      <c r="A55" s="11"/>
      <c r="B55" s="7" t="s">
        <v>63</v>
      </c>
      <c r="C55" s="31">
        <v>370.31</v>
      </c>
      <c r="E55" s="41"/>
    </row>
    <row r="56" spans="1:5" s="10" customFormat="1" x14ac:dyDescent="0.25">
      <c r="A56" s="11"/>
      <c r="B56" s="7" t="s">
        <v>64</v>
      </c>
      <c r="C56" s="31">
        <v>235.25</v>
      </c>
      <c r="E56" s="41"/>
    </row>
    <row r="57" spans="1:5" s="10" customFormat="1" x14ac:dyDescent="0.25">
      <c r="A57" s="11"/>
      <c r="B57" s="7" t="s">
        <v>65</v>
      </c>
      <c r="C57" s="31">
        <v>181.84</v>
      </c>
      <c r="E57" s="41"/>
    </row>
    <row r="58" spans="1:5" s="10" customFormat="1" x14ac:dyDescent="0.25">
      <c r="A58" s="11"/>
      <c r="B58" s="7" t="s">
        <v>66</v>
      </c>
      <c r="C58" s="31">
        <v>161.47999999999999</v>
      </c>
      <c r="E58" s="41"/>
    </row>
    <row r="59" spans="1:5" s="10" customFormat="1" x14ac:dyDescent="0.25">
      <c r="A59" s="11"/>
      <c r="B59" s="7" t="s">
        <v>67</v>
      </c>
      <c r="C59" s="31">
        <v>181.84</v>
      </c>
      <c r="E59" s="41"/>
    </row>
    <row r="60" spans="1:5" s="10" customFormat="1" x14ac:dyDescent="0.25">
      <c r="A60" s="11"/>
      <c r="B60" s="7" t="s">
        <v>68</v>
      </c>
      <c r="C60" s="31">
        <v>161.47999999999999</v>
      </c>
      <c r="E60" s="41"/>
    </row>
    <row r="61" spans="1:5" s="10" customFormat="1" x14ac:dyDescent="0.25">
      <c r="A61" s="11"/>
      <c r="B61" s="8" t="s">
        <v>69</v>
      </c>
      <c r="C61" s="31">
        <v>0</v>
      </c>
      <c r="E61" s="41"/>
    </row>
    <row r="62" spans="1:5" s="10" customFormat="1" x14ac:dyDescent="0.25">
      <c r="A62" s="11" t="s">
        <v>70</v>
      </c>
      <c r="B62" s="7" t="s">
        <v>71</v>
      </c>
      <c r="C62" s="31">
        <v>307.62600000000003</v>
      </c>
      <c r="E62" s="41"/>
    </row>
    <row r="63" spans="1:5" s="10" customFormat="1" x14ac:dyDescent="0.25">
      <c r="A63" s="11" t="s">
        <v>72</v>
      </c>
      <c r="B63" s="7" t="s">
        <v>73</v>
      </c>
      <c r="C63" s="31">
        <v>195.762</v>
      </c>
      <c r="E63" s="41"/>
    </row>
    <row r="64" spans="1:5" s="10" customFormat="1" x14ac:dyDescent="0.25">
      <c r="A64" s="11"/>
      <c r="B64" s="8" t="s">
        <v>74</v>
      </c>
      <c r="C64" s="31">
        <v>503.38800000000003</v>
      </c>
      <c r="E64" s="41"/>
    </row>
    <row r="65" spans="1:5" s="10" customFormat="1" x14ac:dyDescent="0.25">
      <c r="A65" s="11" t="s">
        <v>70</v>
      </c>
      <c r="B65" s="7" t="s">
        <v>71</v>
      </c>
      <c r="C65" s="31">
        <v>671.18400000000008</v>
      </c>
      <c r="E65" s="41"/>
    </row>
    <row r="66" spans="1:5" s="10" customFormat="1" ht="31.5" x14ac:dyDescent="0.25">
      <c r="A66" s="11"/>
      <c r="B66" s="7" t="s">
        <v>75</v>
      </c>
      <c r="C66" s="31">
        <v>6197</v>
      </c>
      <c r="E66" s="41"/>
    </row>
    <row r="67" spans="1:5" s="10" customFormat="1" x14ac:dyDescent="0.25">
      <c r="A67" s="11"/>
      <c r="B67" s="7" t="s">
        <v>76</v>
      </c>
      <c r="C67" s="31">
        <v>4548</v>
      </c>
      <c r="E67" s="41"/>
    </row>
    <row r="68" spans="1:5" s="10" customFormat="1" ht="31.5" x14ac:dyDescent="0.25">
      <c r="A68" s="11"/>
      <c r="B68" s="7" t="s">
        <v>77</v>
      </c>
      <c r="C68" s="31">
        <v>10278</v>
      </c>
      <c r="E68" s="41"/>
    </row>
    <row r="69" spans="1:5" s="14" customFormat="1" ht="31.5" x14ac:dyDescent="0.25">
      <c r="A69" s="12" t="s">
        <v>78</v>
      </c>
      <c r="B69" s="13" t="s">
        <v>79</v>
      </c>
      <c r="C69" s="31"/>
      <c r="E69" s="42"/>
    </row>
    <row r="70" spans="1:5" s="14" customFormat="1" x14ac:dyDescent="0.25">
      <c r="A70" s="12"/>
      <c r="B70" s="7" t="s">
        <v>80</v>
      </c>
      <c r="C70" s="31">
        <v>0</v>
      </c>
    </row>
    <row r="71" spans="1:5" s="14" customFormat="1" ht="31.5" x14ac:dyDescent="0.25">
      <c r="A71" s="12"/>
      <c r="B71" s="7" t="s">
        <v>81</v>
      </c>
      <c r="C71" s="31">
        <v>0</v>
      </c>
    </row>
    <row r="72" spans="1:5" s="14" customFormat="1" x14ac:dyDescent="0.25">
      <c r="A72" s="12"/>
      <c r="B72" s="7" t="s">
        <v>82</v>
      </c>
      <c r="C72" s="31">
        <v>177.34</v>
      </c>
    </row>
    <row r="73" spans="1:5" s="14" customFormat="1" x14ac:dyDescent="0.25">
      <c r="A73" s="12"/>
      <c r="B73" s="7" t="s">
        <v>83</v>
      </c>
      <c r="C73" s="31">
        <v>184.4</v>
      </c>
    </row>
    <row r="74" spans="1:5" s="14" customFormat="1" ht="35.25" customHeight="1" x14ac:dyDescent="0.25">
      <c r="A74" s="11"/>
      <c r="B74" s="8" t="s">
        <v>84</v>
      </c>
      <c r="C74" s="31">
        <v>0</v>
      </c>
    </row>
    <row r="75" spans="1:5" s="14" customFormat="1" x14ac:dyDescent="0.25">
      <c r="A75" s="11" t="s">
        <v>70</v>
      </c>
      <c r="B75" s="7" t="s">
        <v>85</v>
      </c>
      <c r="C75" s="31">
        <v>1632.08</v>
      </c>
    </row>
    <row r="76" spans="1:5" s="14" customFormat="1" x14ac:dyDescent="0.25">
      <c r="A76" s="11" t="s">
        <v>72</v>
      </c>
      <c r="B76" s="7" t="s">
        <v>86</v>
      </c>
      <c r="C76" s="31">
        <v>1658.7</v>
      </c>
    </row>
    <row r="77" spans="1:5" s="14" customFormat="1" x14ac:dyDescent="0.25">
      <c r="A77" s="11" t="s">
        <v>87</v>
      </c>
      <c r="B77" s="7" t="s">
        <v>88</v>
      </c>
      <c r="C77" s="31">
        <v>1287.5</v>
      </c>
    </row>
    <row r="78" spans="1:5" s="14" customFormat="1" x14ac:dyDescent="0.25">
      <c r="A78" s="11" t="s">
        <v>0</v>
      </c>
      <c r="B78" s="7" t="s">
        <v>89</v>
      </c>
      <c r="C78" s="31">
        <v>40.451999999999998</v>
      </c>
    </row>
    <row r="79" spans="1:5" s="14" customFormat="1" x14ac:dyDescent="0.25">
      <c r="A79" s="12"/>
      <c r="B79" s="7" t="s">
        <v>90</v>
      </c>
      <c r="C79" s="31">
        <v>0</v>
      </c>
    </row>
    <row r="80" spans="1:5" s="14" customFormat="1" ht="18.75" customHeight="1" x14ac:dyDescent="0.25">
      <c r="A80" s="12"/>
      <c r="B80" s="7" t="s">
        <v>91</v>
      </c>
      <c r="C80" s="31">
        <v>111.78</v>
      </c>
    </row>
    <row r="81" spans="1:3" s="14" customFormat="1" ht="20.25" customHeight="1" x14ac:dyDescent="0.25">
      <c r="A81" s="12"/>
      <c r="B81" s="7" t="s">
        <v>92</v>
      </c>
      <c r="C81" s="31">
        <v>331.74</v>
      </c>
    </row>
    <row r="82" spans="1:3" s="14" customFormat="1" ht="31.5" x14ac:dyDescent="0.25">
      <c r="A82" s="12"/>
      <c r="B82" s="7" t="s">
        <v>93</v>
      </c>
      <c r="C82" s="31">
        <v>1836.02</v>
      </c>
    </row>
    <row r="83" spans="1:3" s="14" customFormat="1" ht="31.5" x14ac:dyDescent="0.25">
      <c r="A83" s="12"/>
      <c r="B83" s="7" t="s">
        <v>94</v>
      </c>
      <c r="C83" s="31">
        <v>1836.02</v>
      </c>
    </row>
    <row r="84" spans="1:3" s="14" customFormat="1" x14ac:dyDescent="0.25">
      <c r="A84" s="12"/>
      <c r="B84" s="7" t="s">
        <v>95</v>
      </c>
      <c r="C84" s="31">
        <v>80.903999999999996</v>
      </c>
    </row>
    <row r="85" spans="1:3" s="14" customFormat="1" ht="31.5" x14ac:dyDescent="0.25">
      <c r="A85" s="12"/>
      <c r="B85" s="7" t="s">
        <v>96</v>
      </c>
      <c r="C85" s="31">
        <v>0</v>
      </c>
    </row>
    <row r="86" spans="1:3" s="14" customFormat="1" x14ac:dyDescent="0.25">
      <c r="A86" s="12"/>
      <c r="B86" s="8" t="s">
        <v>97</v>
      </c>
      <c r="C86" s="31">
        <v>364.94</v>
      </c>
    </row>
    <row r="87" spans="1:3" s="14" customFormat="1" ht="21" customHeight="1" x14ac:dyDescent="0.25">
      <c r="A87" s="12"/>
      <c r="B87" s="7" t="s">
        <v>98</v>
      </c>
      <c r="C87" s="31">
        <v>918.01</v>
      </c>
    </row>
    <row r="88" spans="1:3" s="14" customFormat="1" x14ac:dyDescent="0.25">
      <c r="A88" s="12"/>
      <c r="B88" s="7" t="s">
        <v>89</v>
      </c>
      <c r="C88" s="31">
        <v>20.225999999999999</v>
      </c>
    </row>
    <row r="89" spans="1:3" s="14" customFormat="1" ht="18" customHeight="1" x14ac:dyDescent="0.25">
      <c r="A89" s="12"/>
      <c r="B89" s="7" t="s">
        <v>99</v>
      </c>
      <c r="C89" s="31">
        <v>0</v>
      </c>
    </row>
    <row r="90" spans="1:3" s="14" customFormat="1" x14ac:dyDescent="0.25">
      <c r="A90" s="12"/>
      <c r="B90" s="7" t="s">
        <v>100</v>
      </c>
      <c r="C90" s="31">
        <v>0</v>
      </c>
    </row>
    <row r="91" spans="1:3" s="14" customFormat="1" x14ac:dyDescent="0.25">
      <c r="A91" s="12"/>
      <c r="B91" s="7" t="s">
        <v>101</v>
      </c>
      <c r="C91" s="31">
        <v>0</v>
      </c>
    </row>
    <row r="92" spans="1:3" s="14" customFormat="1" ht="31.5" x14ac:dyDescent="0.25">
      <c r="A92" s="12" t="s">
        <v>102</v>
      </c>
      <c r="B92" s="13" t="s">
        <v>103</v>
      </c>
      <c r="C92" s="31"/>
    </row>
    <row r="93" spans="1:3" s="14" customFormat="1" ht="18" customHeight="1" x14ac:dyDescent="0.25">
      <c r="A93" s="12"/>
      <c r="B93" s="7" t="s">
        <v>104</v>
      </c>
      <c r="C93" s="31">
        <v>517.14</v>
      </c>
    </row>
    <row r="94" spans="1:3" s="14" customFormat="1" x14ac:dyDescent="0.25">
      <c r="A94" s="12"/>
      <c r="B94" s="7" t="s">
        <v>105</v>
      </c>
      <c r="C94" s="31">
        <v>86.19</v>
      </c>
    </row>
    <row r="95" spans="1:3" s="14" customFormat="1" x14ac:dyDescent="0.25">
      <c r="A95" s="12"/>
      <c r="B95" s="7" t="s">
        <v>106</v>
      </c>
      <c r="C95" s="31">
        <v>581.98</v>
      </c>
    </row>
    <row r="96" spans="1:3" s="14" customFormat="1" x14ac:dyDescent="0.25">
      <c r="A96" s="12"/>
      <c r="B96" s="7" t="s">
        <v>107</v>
      </c>
      <c r="C96" s="31">
        <v>2670</v>
      </c>
    </row>
    <row r="97" spans="1:3" s="14" customFormat="1" ht="31.5" x14ac:dyDescent="0.25">
      <c r="A97" s="12"/>
      <c r="B97" s="7" t="s">
        <v>108</v>
      </c>
      <c r="C97" s="31">
        <v>1026.72</v>
      </c>
    </row>
    <row r="98" spans="1:3" s="14" customFormat="1" ht="18" customHeight="1" x14ac:dyDescent="0.25">
      <c r="A98" s="12"/>
      <c r="B98" s="7" t="s">
        <v>109</v>
      </c>
      <c r="C98" s="31">
        <v>13337.699999999999</v>
      </c>
    </row>
    <row r="99" spans="1:3" s="14" customFormat="1" x14ac:dyDescent="0.25">
      <c r="A99" s="12"/>
      <c r="B99" s="7" t="s">
        <v>110</v>
      </c>
      <c r="C99" s="31">
        <v>1061.6199999999999</v>
      </c>
    </row>
    <row r="100" spans="1:3" s="14" customFormat="1" x14ac:dyDescent="0.25">
      <c r="A100" s="12"/>
      <c r="B100" s="8" t="s">
        <v>111</v>
      </c>
      <c r="C100" s="31">
        <v>8722.42</v>
      </c>
    </row>
    <row r="101" spans="1:3" s="14" customFormat="1" x14ac:dyDescent="0.25">
      <c r="A101" s="12"/>
      <c r="B101" s="8" t="s">
        <v>112</v>
      </c>
      <c r="C101" s="31">
        <v>15000</v>
      </c>
    </row>
    <row r="102" spans="1:3" s="14" customFormat="1" ht="18" customHeight="1" x14ac:dyDescent="0.25">
      <c r="A102" s="12"/>
      <c r="B102" s="7" t="s">
        <v>113</v>
      </c>
      <c r="C102" s="31">
        <v>20006.580000000002</v>
      </c>
    </row>
    <row r="103" spans="1:3" s="14" customFormat="1" x14ac:dyDescent="0.25">
      <c r="A103" s="12"/>
      <c r="B103" s="7" t="s">
        <v>114</v>
      </c>
      <c r="C103" s="31">
        <v>1592.4299999999998</v>
      </c>
    </row>
    <row r="104" spans="1:3" s="14" customFormat="1" x14ac:dyDescent="0.25">
      <c r="A104" s="12"/>
      <c r="B104" s="7" t="s">
        <v>115</v>
      </c>
      <c r="C104" s="31">
        <v>555.67999999999995</v>
      </c>
    </row>
    <row r="105" spans="1:3" s="14" customFormat="1" x14ac:dyDescent="0.25">
      <c r="A105" s="12"/>
      <c r="B105" s="7" t="s">
        <v>116</v>
      </c>
      <c r="C105" s="31">
        <v>170.1</v>
      </c>
    </row>
    <row r="106" spans="1:3" s="14" customFormat="1" x14ac:dyDescent="0.25">
      <c r="A106" s="12"/>
      <c r="B106" s="7" t="s">
        <v>117</v>
      </c>
      <c r="C106" s="31">
        <v>79.540000000000006</v>
      </c>
    </row>
    <row r="107" spans="1:3" s="14" customFormat="1" x14ac:dyDescent="0.25">
      <c r="A107" s="12"/>
      <c r="B107" s="8" t="s">
        <v>118</v>
      </c>
      <c r="C107" s="31">
        <v>94387.14</v>
      </c>
    </row>
    <row r="108" spans="1:3" s="14" customFormat="1" x14ac:dyDescent="0.25">
      <c r="A108" s="12"/>
      <c r="B108" s="7" t="s">
        <v>119</v>
      </c>
      <c r="C108" s="31">
        <v>0</v>
      </c>
    </row>
    <row r="109" spans="1:3" s="14" customFormat="1" x14ac:dyDescent="0.25">
      <c r="A109" s="12"/>
      <c r="B109" s="8" t="s">
        <v>120</v>
      </c>
      <c r="C109" s="31">
        <v>34401.919999999998</v>
      </c>
    </row>
    <row r="110" spans="1:3" s="14" customFormat="1" x14ac:dyDescent="0.25">
      <c r="A110" s="12"/>
      <c r="B110" s="7" t="s">
        <v>121</v>
      </c>
      <c r="C110" s="31">
        <v>254.58000000000004</v>
      </c>
    </row>
    <row r="111" spans="1:3" s="14" customFormat="1" x14ac:dyDescent="0.25">
      <c r="A111" s="12"/>
      <c r="B111" s="7" t="s">
        <v>122</v>
      </c>
      <c r="C111" s="31">
        <v>970.95</v>
      </c>
    </row>
    <row r="112" spans="1:3" s="14" customFormat="1" x14ac:dyDescent="0.25">
      <c r="A112" s="12"/>
      <c r="B112" s="7" t="s">
        <v>123</v>
      </c>
      <c r="C112" s="31">
        <v>732.58</v>
      </c>
    </row>
    <row r="113" spans="1:6" s="10" customFormat="1" x14ac:dyDescent="0.25">
      <c r="A113" s="15"/>
      <c r="B113" s="8" t="s">
        <v>124</v>
      </c>
      <c r="C113" s="35">
        <f>SUM(C54:C112)</f>
        <v>230628.54199999996</v>
      </c>
    </row>
    <row r="114" spans="1:6" s="10" customFormat="1" x14ac:dyDescent="0.25">
      <c r="A114" s="11"/>
      <c r="B114" s="8" t="s">
        <v>125</v>
      </c>
      <c r="C114" s="35">
        <v>139722.96000000002</v>
      </c>
    </row>
    <row r="115" spans="1:6" s="10" customFormat="1" x14ac:dyDescent="0.25">
      <c r="A115" s="11" t="s">
        <v>126</v>
      </c>
      <c r="B115" s="8" t="s">
        <v>127</v>
      </c>
      <c r="C115" s="35">
        <f>C15+C27+C31+C38+C41+C42+C43+C52+C113+C114</f>
        <v>936646.13949999982</v>
      </c>
    </row>
    <row r="116" spans="1:6" s="1" customFormat="1" ht="15" x14ac:dyDescent="0.25">
      <c r="A116" s="24"/>
      <c r="B116" s="25" t="s">
        <v>131</v>
      </c>
      <c r="C116" s="36">
        <v>796262.64</v>
      </c>
      <c r="D116" s="26"/>
      <c r="E116" s="26"/>
      <c r="F116" s="26"/>
    </row>
    <row r="117" spans="1:6" s="1" customFormat="1" ht="15" x14ac:dyDescent="0.25">
      <c r="A117" s="27"/>
      <c r="B117" s="25" t="s">
        <v>132</v>
      </c>
      <c r="C117" s="37">
        <v>793242.34</v>
      </c>
      <c r="D117" s="28"/>
      <c r="E117" s="28"/>
      <c r="F117" s="28"/>
    </row>
    <row r="118" spans="1:6" s="1" customFormat="1" ht="15" x14ac:dyDescent="0.25">
      <c r="A118" s="27"/>
      <c r="B118" s="25" t="s">
        <v>156</v>
      </c>
      <c r="C118" s="37">
        <f>306332.03-49346.4</f>
        <v>256985.63000000003</v>
      </c>
      <c r="D118" s="28"/>
      <c r="E118" s="28"/>
      <c r="F118" s="28"/>
    </row>
    <row r="119" spans="1:6" s="1" customFormat="1" ht="15" x14ac:dyDescent="0.25">
      <c r="A119" s="24"/>
      <c r="B119" s="29" t="s">
        <v>134</v>
      </c>
      <c r="C119" s="38">
        <f>C118+C117-C115</f>
        <v>113581.83050000016</v>
      </c>
      <c r="D119" s="28"/>
      <c r="E119" s="28"/>
      <c r="F119" s="28"/>
    </row>
    <row r="120" spans="1:6" s="1" customFormat="1" ht="15" x14ac:dyDescent="0.25">
      <c r="A120" s="24"/>
      <c r="B120" s="29" t="s">
        <v>133</v>
      </c>
      <c r="C120" s="38">
        <f>C5+C119</f>
        <v>-81203.53860999993</v>
      </c>
    </row>
  </sheetData>
  <mergeCells count="3">
    <mergeCell ref="A2:B2"/>
    <mergeCell ref="A3:B3"/>
    <mergeCell ref="A1:B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2021-01-11T02:08:28Z</dcterms:created>
  <dcterms:modified xsi:type="dcterms:W3CDTF">2021-03-09T01:38:35Z</dcterms:modified>
</cp:coreProperties>
</file>