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Монтажников\"/>
    </mc:Choice>
  </mc:AlternateContent>
  <bookViews>
    <workbookView xWindow="0" yWindow="0" windowWidth="1932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70" i="1" l="1"/>
  <c r="C69" i="1"/>
  <c r="C64" i="1"/>
  <c r="C53" i="1"/>
  <c r="C46" i="1"/>
  <c r="C43" i="1"/>
  <c r="C40" i="1"/>
  <c r="C33" i="1"/>
  <c r="C26" i="1"/>
  <c r="C11" i="1"/>
  <c r="C10" i="1"/>
  <c r="C14" i="1"/>
  <c r="C66" i="1" l="1"/>
</calcChain>
</file>

<file path=xl/sharedStrings.xml><?xml version="1.0" encoding="utf-8"?>
<sst xmlns="http://schemas.openxmlformats.org/spreadsheetml/2006/main" count="105" uniqueCount="105">
  <si>
    <t>и текущему ремонту общего имущества в многоквартирном доме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</si>
  <si>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</si>
  <si>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</si>
  <si>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</si>
  <si>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</si>
  <si>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</si>
  <si>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</si>
  <si>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</si>
  <si>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1.4.</t>
  </si>
  <si>
    <t>Мытье окон</t>
  </si>
  <si>
    <t>Очистка чердаков, кровель и подвалов от мусора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</si>
  <si>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</si>
  <si>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</si>
  <si>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Подметание придомовой территории в летний период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</si>
  <si>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</si>
  <si>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</si>
  <si>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</si>
  <si>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</si>
  <si>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</si>
  <si>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</si>
  <si>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более 2-х см при снегопаде</t>
  </si>
  <si>
    <t xml:space="preserve">Подметание снега толщиной до 2-х см 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</si>
  <si>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</si>
  <si>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</si>
  <si>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</si>
  <si>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</si>
  <si>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</si>
  <si>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</si>
  <si>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</si>
  <si>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</si>
  <si>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</si>
  <si>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</si>
  <si>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</si>
  <si>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</si>
  <si>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</si>
  <si>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</si>
  <si>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</si>
  <si>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</si>
  <si>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</si>
  <si>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>Ликвидация воздушных пробок</t>
  </si>
  <si>
    <t xml:space="preserve">            ИТОГО по п. 3 :</t>
  </si>
  <si>
    <t xml:space="preserve">   4. Проведение технических осмотров и мелкий ремонт</t>
  </si>
  <si>
    <t xml:space="preserve"> 4.1</t>
  </si>
  <si>
    <t>Проведение тех. осмотров и устран. неисправн. систем ЦО.</t>
  </si>
  <si>
    <t>Проведение технических осмотров и устранение незначительных неисправностей констр.элементов и систем вентиляции. Прочистка в пределах доступности.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</si>
  <si>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</si>
  <si>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Ершение канализационного лежака, выпуска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</si>
  <si>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</si>
  <si>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</si>
  <si>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</si>
  <si>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</si>
  <si>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</si>
  <si>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Диспетчерское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</si>
  <si>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</si>
  <si>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</si>
  <si>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</si>
  <si>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</si>
  <si>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</si>
  <si>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</si>
  <si>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</si>
  <si>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</si>
  <si>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</si>
  <si>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</si>
  <si>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энергоснабжающейорганизации (тепло)</t>
  </si>
  <si>
    <t>Снятие и запись показаний, обработка информации и занесение в компьютер, передача данных энергоснабжающейорганизации (вода)</t>
  </si>
  <si>
    <t>Снятие и запись показаний, обработка информации и занесение в компьютер, передача данных энергоснабжающейорганизации (электроэнергия)</t>
  </si>
  <si>
    <t xml:space="preserve">            ИТОГО по п. 8 :</t>
  </si>
  <si>
    <t xml:space="preserve">  9. Текущий ремонт (непредвиденные работы)</t>
  </si>
  <si>
    <t>Текущий ремонт сантехнического оборудования (непредвиденные работы)</t>
  </si>
  <si>
    <t>смена вентиля чугунного Ду 25 мм в ИТП</t>
  </si>
  <si>
    <t>установка сбросного вентиля (крана шарового Aqualink)Ду 15мм (запуск отопления)кв.1</t>
  </si>
  <si>
    <t>смена вентиля Ду 15 мм на стояке ХВС кв.1</t>
  </si>
  <si>
    <t>сброс снега с козырьков</t>
  </si>
  <si>
    <t>открытие продухов</t>
  </si>
  <si>
    <t xml:space="preserve">утепление продухов Изовером </t>
  </si>
  <si>
    <t>ремонт створок слухового окна ДВП (600*400)*2</t>
  </si>
  <si>
    <t xml:space="preserve">            ИТОГО по п. 9 :</t>
  </si>
  <si>
    <t>Управление многоквартирным домом</t>
  </si>
  <si>
    <t xml:space="preserve">   Сумма затрат по дому в год:</t>
  </si>
  <si>
    <t>по управлению и обслуживанию</t>
  </si>
  <si>
    <t>МКД по ул.Монтажников 19</t>
  </si>
  <si>
    <t xml:space="preserve">Отчет за 2020 г </t>
  </si>
  <si>
    <t>Результат на 01.01.2020 ("+"- экономия, "-" - перерасход)</t>
  </si>
  <si>
    <t>Дезинфекция дверей, почтовых ящиков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</si>
  <si>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</si>
  <si>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</si>
  <si>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</si>
  <si>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2020 год "+" - экономия "-" - перерасход</t>
  </si>
  <si>
    <t>1.5.</t>
  </si>
  <si>
    <t>1.6.</t>
  </si>
  <si>
    <t xml:space="preserve"> 2.1</t>
  </si>
  <si>
    <t xml:space="preserve"> 2.2</t>
  </si>
  <si>
    <t xml:space="preserve"> 2.6</t>
  </si>
  <si>
    <t xml:space="preserve"> 2.9</t>
  </si>
  <si>
    <t>3.1.</t>
  </si>
  <si>
    <t xml:space="preserve"> 4.2</t>
  </si>
  <si>
    <t xml:space="preserve"> 4.3</t>
  </si>
  <si>
    <t xml:space="preserve"> 4.4</t>
  </si>
  <si>
    <t xml:space="preserve"> 5.2</t>
  </si>
  <si>
    <t xml:space="preserve"> 8.3</t>
  </si>
  <si>
    <t xml:space="preserve"> 8.4</t>
  </si>
  <si>
    <t xml:space="preserve"> 8.5</t>
  </si>
  <si>
    <t xml:space="preserve"> 9.1</t>
  </si>
  <si>
    <t xml:space="preserve"> 9.2</t>
  </si>
  <si>
    <t>Текущий ремонт  конструкт.элементов (непредвиденные работы)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</si>
</sst>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 applyAlignment="1">
      <alignment wrapText="1"/>
    </xf>
    <xf numFmtId="0" fontId="5" fillId="0" borderId="0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7" fillId="0" borderId="0" xfId="0" applyFont="1" applyFill="1" applyAlignment="1">
      <alignment wrapText="1"/>
    </xf>
    <xf numFmtId="0" fontId="6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6" fillId="0" borderId="1" xfId="0" applyFont="1" applyFill="1" applyBorder="1"/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/>
    <xf numFmtId="0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2" fontId="6" fillId="0" borderId="0" xfId="0" applyNumberFormat="1" applyFont="1" applyFill="1" applyBorder="1" applyAlignment="1"/>
    <xf numFmtId="2" fontId="6" fillId="0" borderId="1" xfId="0" applyNumberFormat="1" applyFont="1" applyFill="1" applyBorder="1" applyAlignment="1">
      <alignment wrapText="1"/>
    </xf>
    <xf numFmtId="2" fontId="6" fillId="0" borderId="1" xfId="0" applyNumberFormat="1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vertical="top" wrapText="1"/>
    </xf>
    <xf numFmtId="2" fontId="5" fillId="0" borderId="0" xfId="0" applyNumberFormat="1" applyFont="1" applyFill="1" applyBorder="1" applyAlignment="1">
      <alignment vertical="top" wrapText="1"/>
    </xf>
    <xf numFmtId="0" fontId="8" fillId="0" borderId="1" xfId="0" applyFont="1" applyFill="1" applyBorder="1" applyAlignment="1"/>
    <xf numFmtId="2" fontId="8" fillId="0" borderId="1" xfId="0" applyNumberFormat="1" applyFont="1" applyFill="1" applyBorder="1" applyAlignment="1"/>
    <xf numFmtId="2" fontId="5" fillId="0" borderId="1" xfId="0" applyNumberFormat="1" applyFont="1" applyFill="1" applyBorder="1" applyAlignment="1">
      <alignment wrapText="1"/>
    </xf>
    <xf numFmtId="0" fontId="9" fillId="0" borderId="1" xfId="1" applyFont="1" applyBorder="1" applyAlignment="1">
      <alignment horizontal="center"/>
    </xf>
    <xf numFmtId="0" fontId="3" fillId="0" borderId="1" xfId="1" applyFont="1" applyBorder="1"/>
    <xf numFmtId="2" fontId="10" fillId="0" borderId="1" xfId="2" applyNumberFormat="1" applyFont="1" applyFill="1" applyBorder="1" applyAlignment="1"/>
    <xf numFmtId="2" fontId="9" fillId="0" borderId="0" xfId="1" applyNumberFormat="1" applyFont="1"/>
    <xf numFmtId="0" fontId="9" fillId="0" borderId="0" xfId="1" applyFont="1"/>
    <xf numFmtId="0" fontId="4" fillId="0" borderId="0" xfId="0" applyFont="1" applyFill="1" applyAlignment="1">
      <alignment vertical="center"/>
    </xf>
    <xf numFmtId="0" fontId="4" fillId="0" borderId="1" xfId="1" applyFont="1" applyBorder="1" applyAlignment="1">
      <alignment horizontal="center"/>
    </xf>
    <xf numFmtId="2" fontId="3" fillId="0" borderId="1" xfId="2" applyNumberFormat="1" applyFont="1" applyFill="1" applyBorder="1" applyAlignment="1"/>
    <xf numFmtId="2" fontId="4" fillId="0" borderId="0" xfId="1" applyNumberFormat="1" applyFont="1"/>
    <xf numFmtId="2" fontId="10" fillId="0" borderId="1" xfId="2" applyNumberFormat="1" applyFont="1" applyBorder="1" applyAlignment="1"/>
    <xf numFmtId="0" fontId="4" fillId="0" borderId="0" xfId="0" applyFont="1" applyFill="1" applyBorder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 wrapText="1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wrapText="1"/>
    </xf>
    <xf numFmtId="0" fontId="6" fillId="0" borderId="1" xfId="0" applyNumberFormat="1" applyFont="1" applyBorder="1" applyAlignment="1">
      <alignment horizontal="center"/>
    </xf>
    <xf numFmtId="0" fontId="6" fillId="0" borderId="1" xfId="0" applyNumberFormat="1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4" fillId="0" borderId="0" xfId="0" applyNumberFormat="1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abSelected="1" topLeftCell="A41" workbookViewId="0">
      <selection activeCell="C71" sqref="C71"/>
    </sheetView>
  </sheetViews>
  <sheetFormatPr defaultRowHeight="15" x14ac:dyDescent="0.2"/>
  <cols>
    <col min="1" max="1" width="8.5703125" style="9" customWidth="1"/>
    <col min="2" max="2" width="83" style="9" customWidth="1"/>
    <col min="3" max="3" width="15.85546875" style="9" customWidth="1"/>
    <col min="4" max="4" width="14.85546875" style="9" bestFit="1" customWidth="1"/>
    <col min="5" max="201" width="9.140625" style="9"/>
    <col min="202" max="202" width="6.140625" style="9" customWidth="1"/>
    <col min="203" max="203" width="47" style="9" customWidth="1"/>
    <col min="204" max="207" width="9.140625" style="9"/>
    <col min="208" max="208" width="7.5703125" style="9" customWidth="1"/>
    <col min="209" max="209" width="11.85546875" style="9" customWidth="1"/>
    <col min="210" max="212" width="7.7109375" style="9" customWidth="1"/>
    <col min="213" max="213" width="10.28515625" style="9" customWidth="1"/>
    <col min="214" max="216" width="7.7109375" style="9" customWidth="1"/>
    <col min="217" max="217" width="12.28515625" style="9" customWidth="1"/>
    <col min="218" max="218" width="13" style="9" customWidth="1"/>
    <col min="219" max="220" width="7.7109375" style="9" customWidth="1"/>
    <col min="221" max="221" width="10" style="9" customWidth="1"/>
    <col min="222" max="229" width="9.140625" style="9"/>
    <col min="230" max="230" width="9" style="9" customWidth="1"/>
    <col min="231" max="236" width="9.140625" style="9"/>
    <col min="237" max="237" width="11.140625" style="9" customWidth="1"/>
    <col min="238" max="240" width="9.140625" style="9"/>
    <col min="241" max="241" width="8.5703125" style="9" customWidth="1"/>
    <col min="242" max="242" width="9.28515625" style="9" customWidth="1"/>
    <col min="243" max="246" width="9.140625" style="9"/>
    <col min="247" max="247" width="8" style="9" customWidth="1"/>
    <col min="248" max="248" width="12.5703125" style="9" customWidth="1"/>
    <col min="249" max="249" width="13.5703125" style="9" customWidth="1"/>
    <col min="250" max="16384" width="9.140625" style="9"/>
  </cols>
  <sheetData>
    <row r="1" spans="1:3" s="23" customFormat="1" ht="15.75" x14ac:dyDescent="0.25">
      <c r="A1" s="53" t="s">
        <v>81</v>
      </c>
      <c r="B1" s="53"/>
    </row>
    <row r="2" spans="1:3" s="23" customFormat="1" ht="15.75" x14ac:dyDescent="0.25">
      <c r="A2" s="53" t="s">
        <v>79</v>
      </c>
      <c r="B2" s="53"/>
    </row>
    <row r="3" spans="1:3" s="23" customFormat="1" ht="15.75" x14ac:dyDescent="0.25">
      <c r="A3" s="53" t="s">
        <v>80</v>
      </c>
      <c r="B3" s="53"/>
    </row>
    <row r="4" spans="1:3" s="24" customFormat="1" ht="15.75" x14ac:dyDescent="0.25">
      <c r="A4" s="54" t="s">
        <v>0</v>
      </c>
      <c r="B4" s="54"/>
    </row>
    <row r="5" spans="1:3" s="24" customFormat="1" ht="15.75" x14ac:dyDescent="0.25">
      <c r="A5" s="5"/>
      <c r="B5" s="5"/>
    </row>
    <row r="6" spans="1:3" s="26" customFormat="1" x14ac:dyDescent="0.2">
      <c r="A6" s="25"/>
      <c r="B6" s="15" t="s">
        <v>82</v>
      </c>
      <c r="C6" s="27">
        <v>-36583.802999999985</v>
      </c>
    </row>
    <row r="7" spans="1:3" x14ac:dyDescent="0.2">
      <c r="A7" s="6"/>
      <c r="B7" s="7" t="s">
        <v>1</v>
      </c>
      <c r="C7" s="28"/>
    </row>
    <row r="8" spans="1:3" ht="18.75" customHeight="1" x14ac:dyDescent="0.2">
      <c r="A8" s="48" t="s">
        <v>2</v>
      </c>
      <c r="B8" s="11" t="s">
        <v>3</v>
      </c>
      <c r="C8" s="29">
        <v>3981.0239999999999</v>
      </c>
    </row>
    <row r="9" spans="1:3" ht="18.75" customHeight="1" x14ac:dyDescent="0.2">
      <c r="A9" s="48" t="s">
        <v>4</v>
      </c>
      <c r="B9" s="11" t="s">
        <v>5</v>
      </c>
      <c r="C9" s="29">
        <v>5477.5139999999992</v>
      </c>
    </row>
    <row r="10" spans="1:3" ht="45" x14ac:dyDescent="0.2">
      <c r="A10" s="48" t="s">
        <v>6</v>
      </c>
      <c r="B10" s="11" t="s">
        <v>7</v>
      </c>
      <c r="C10" s="29">
        <f>2227.963-C11</f>
        <v>1192.9630000000002</v>
      </c>
    </row>
    <row r="11" spans="1:3" ht="15.75" x14ac:dyDescent="0.2">
      <c r="A11" s="48" t="s">
        <v>8</v>
      </c>
      <c r="B11" s="11" t="s">
        <v>83</v>
      </c>
      <c r="C11" s="29">
        <f>345*3</f>
        <v>1035</v>
      </c>
    </row>
    <row r="12" spans="1:3" ht="15.75" x14ac:dyDescent="0.2">
      <c r="A12" s="48" t="s">
        <v>88</v>
      </c>
      <c r="B12" s="11" t="s">
        <v>9</v>
      </c>
      <c r="C12" s="29">
        <v>77.273999999999987</v>
      </c>
    </row>
    <row r="13" spans="1:3" ht="23.25" customHeight="1" x14ac:dyDescent="0.2">
      <c r="A13" s="48" t="s">
        <v>89</v>
      </c>
      <c r="B13" s="11" t="s">
        <v>10</v>
      </c>
      <c r="C13" s="29">
        <v>1257.0619999999999</v>
      </c>
    </row>
    <row r="14" spans="1:3" ht="15.75" x14ac:dyDescent="0.2">
      <c r="A14" s="48"/>
      <c r="B14" s="12" t="s">
        <v>11</v>
      </c>
      <c r="C14" s="30">
        <f>SUM(C8:C13)</f>
        <v>13020.836999999998</v>
      </c>
    </row>
    <row r="15" spans="1:3" ht="30" x14ac:dyDescent="0.2">
      <c r="A15" s="48"/>
      <c r="B15" s="13" t="s">
        <v>12</v>
      </c>
      <c r="C15" s="14"/>
    </row>
    <row r="16" spans="1:3" x14ac:dyDescent="0.2">
      <c r="A16" s="49" t="s">
        <v>90</v>
      </c>
      <c r="B16" s="11" t="s">
        <v>13</v>
      </c>
      <c r="C16" s="29">
        <v>2892.078</v>
      </c>
    </row>
    <row r="17" spans="1:3" x14ac:dyDescent="0.2">
      <c r="A17" s="49" t="s">
        <v>91</v>
      </c>
      <c r="B17" s="11" t="s">
        <v>14</v>
      </c>
      <c r="C17" s="29">
        <v>1084.3119999999999</v>
      </c>
    </row>
    <row r="18" spans="1:3" x14ac:dyDescent="0.2">
      <c r="A18" s="49" t="s">
        <v>15</v>
      </c>
      <c r="B18" s="11" t="s">
        <v>16</v>
      </c>
      <c r="C18" s="29">
        <v>881.95800000000008</v>
      </c>
    </row>
    <row r="19" spans="1:3" x14ac:dyDescent="0.2">
      <c r="A19" s="49" t="s">
        <v>17</v>
      </c>
      <c r="B19" s="11" t="s">
        <v>18</v>
      </c>
      <c r="C19" s="29">
        <v>1220.8000000000002</v>
      </c>
    </row>
    <row r="20" spans="1:3" x14ac:dyDescent="0.2">
      <c r="A20" s="49" t="s">
        <v>19</v>
      </c>
      <c r="B20" s="11" t="s">
        <v>20</v>
      </c>
      <c r="C20" s="29">
        <v>18198.45</v>
      </c>
    </row>
    <row r="21" spans="1:3" x14ac:dyDescent="0.2">
      <c r="A21" s="49" t="s">
        <v>92</v>
      </c>
      <c r="B21" s="11" t="s">
        <v>21</v>
      </c>
      <c r="C21" s="29">
        <v>6636.6959999999999</v>
      </c>
    </row>
    <row r="22" spans="1:3" ht="30" x14ac:dyDescent="0.2">
      <c r="A22" s="49" t="s">
        <v>22</v>
      </c>
      <c r="B22" s="11" t="s">
        <v>23</v>
      </c>
      <c r="C22" s="29">
        <v>1100</v>
      </c>
    </row>
    <row r="23" spans="1:3" ht="30" x14ac:dyDescent="0.2">
      <c r="A23" s="49" t="s">
        <v>24</v>
      </c>
      <c r="B23" s="11" t="s">
        <v>25</v>
      </c>
      <c r="C23" s="29">
        <v>1302.528</v>
      </c>
    </row>
    <row r="24" spans="1:3" x14ac:dyDescent="0.2">
      <c r="A24" s="49" t="s">
        <v>93</v>
      </c>
      <c r="B24" s="11" t="s">
        <v>26</v>
      </c>
      <c r="C24" s="29">
        <v>5764.0639999999994</v>
      </c>
    </row>
    <row r="25" spans="1:3" x14ac:dyDescent="0.2">
      <c r="A25" s="49" t="s">
        <v>27</v>
      </c>
      <c r="B25" s="11" t="s">
        <v>28</v>
      </c>
      <c r="C25" s="29">
        <v>3504.924</v>
      </c>
    </row>
    <row r="26" spans="1:3" ht="15.75" x14ac:dyDescent="0.2">
      <c r="A26" s="49"/>
      <c r="B26" s="12" t="s">
        <v>29</v>
      </c>
      <c r="C26" s="30">
        <f>SUM(C16:C25)</f>
        <v>42585.81</v>
      </c>
    </row>
    <row r="27" spans="1:3" x14ac:dyDescent="0.2">
      <c r="A27" s="49"/>
      <c r="B27" s="15" t="s">
        <v>30</v>
      </c>
      <c r="C27" s="14"/>
    </row>
    <row r="28" spans="1:3" ht="15.75" x14ac:dyDescent="0.2">
      <c r="A28" s="48" t="s">
        <v>94</v>
      </c>
      <c r="B28" s="8" t="s">
        <v>32</v>
      </c>
      <c r="C28" s="28">
        <v>8617.35</v>
      </c>
    </row>
    <row r="29" spans="1:3" x14ac:dyDescent="0.2">
      <c r="A29" s="50" t="s">
        <v>31</v>
      </c>
      <c r="B29" s="8" t="s">
        <v>34</v>
      </c>
      <c r="C29" s="28">
        <v>4022.2000000000003</v>
      </c>
    </row>
    <row r="30" spans="1:3" x14ac:dyDescent="0.2">
      <c r="A30" s="50" t="s">
        <v>33</v>
      </c>
      <c r="B30" s="8" t="s">
        <v>36</v>
      </c>
      <c r="C30" s="28">
        <v>2129.4</v>
      </c>
    </row>
    <row r="31" spans="1:3" x14ac:dyDescent="0.2">
      <c r="A31" s="50" t="s">
        <v>35</v>
      </c>
      <c r="B31" s="8" t="s">
        <v>38</v>
      </c>
      <c r="C31" s="28">
        <v>148.19999999999999</v>
      </c>
    </row>
    <row r="32" spans="1:3" x14ac:dyDescent="0.2">
      <c r="A32" s="50" t="s">
        <v>37</v>
      </c>
      <c r="B32" s="8" t="s">
        <v>39</v>
      </c>
      <c r="C32" s="28">
        <v>584.72</v>
      </c>
    </row>
    <row r="33" spans="1:3" ht="15.75" x14ac:dyDescent="0.2">
      <c r="A33" s="50"/>
      <c r="B33" s="12" t="s">
        <v>40</v>
      </c>
      <c r="C33" s="30">
        <f>SUM(C28:C32)</f>
        <v>15501.87</v>
      </c>
    </row>
    <row r="34" spans="1:3" x14ac:dyDescent="0.2">
      <c r="A34" s="50"/>
      <c r="B34" s="13" t="s">
        <v>41</v>
      </c>
      <c r="C34" s="14"/>
    </row>
    <row r="35" spans="1:3" s="24" customFormat="1" x14ac:dyDescent="0.2">
      <c r="A35" s="50" t="s">
        <v>42</v>
      </c>
      <c r="B35" s="8" t="s">
        <v>43</v>
      </c>
      <c r="C35" s="28">
        <v>5505.1649999999991</v>
      </c>
    </row>
    <row r="36" spans="1:3" ht="45" x14ac:dyDescent="0.2">
      <c r="A36" s="51" t="s">
        <v>95</v>
      </c>
      <c r="B36" s="11" t="s">
        <v>44</v>
      </c>
      <c r="C36" s="29">
        <v>1101.0329999999999</v>
      </c>
    </row>
    <row r="37" spans="1:3" ht="45" x14ac:dyDescent="0.2">
      <c r="A37" s="51" t="s">
        <v>96</v>
      </c>
      <c r="B37" s="11" t="s">
        <v>45</v>
      </c>
      <c r="C37" s="29">
        <v>2202.0659999999998</v>
      </c>
    </row>
    <row r="38" spans="1:3" x14ac:dyDescent="0.2">
      <c r="A38" s="51" t="s">
        <v>97</v>
      </c>
      <c r="B38" s="11" t="s">
        <v>46</v>
      </c>
      <c r="C38" s="29">
        <v>1742.3</v>
      </c>
    </row>
    <row r="39" spans="1:3" ht="30" x14ac:dyDescent="0.2">
      <c r="A39" s="51" t="s">
        <v>47</v>
      </c>
      <c r="B39" s="11" t="s">
        <v>48</v>
      </c>
      <c r="C39" s="29">
        <v>5566.6440000000002</v>
      </c>
    </row>
    <row r="40" spans="1:3" ht="15.75" x14ac:dyDescent="0.2">
      <c r="A40" s="51"/>
      <c r="B40" s="12" t="s">
        <v>49</v>
      </c>
      <c r="C40" s="30">
        <f>SUM(C35:C39)</f>
        <v>16117.207999999999</v>
      </c>
    </row>
    <row r="41" spans="1:3" ht="31.5" x14ac:dyDescent="0.2">
      <c r="A41" s="51" t="s">
        <v>51</v>
      </c>
      <c r="B41" s="12" t="s">
        <v>50</v>
      </c>
      <c r="C41" s="29">
        <v>6170.2560000000003</v>
      </c>
    </row>
    <row r="42" spans="1:3" ht="15.75" x14ac:dyDescent="0.2">
      <c r="A42" s="51" t="s">
        <v>98</v>
      </c>
      <c r="B42" s="12" t="s">
        <v>52</v>
      </c>
      <c r="C42" s="29">
        <v>1743.7680000000003</v>
      </c>
    </row>
    <row r="43" spans="1:3" ht="15.75" x14ac:dyDescent="0.2">
      <c r="A43" s="50"/>
      <c r="B43" s="12" t="s">
        <v>53</v>
      </c>
      <c r="C43" s="30">
        <f>SUM(C41:C42)</f>
        <v>7914.0240000000003</v>
      </c>
    </row>
    <row r="44" spans="1:3" ht="21" customHeight="1" x14ac:dyDescent="0.25">
      <c r="A44" s="52" t="s">
        <v>54</v>
      </c>
      <c r="B44" s="12" t="s">
        <v>55</v>
      </c>
      <c r="C44" s="28">
        <v>1231.056</v>
      </c>
    </row>
    <row r="45" spans="1:3" ht="15.75" x14ac:dyDescent="0.25">
      <c r="A45" s="52" t="s">
        <v>56</v>
      </c>
      <c r="B45" s="12" t="s">
        <v>57</v>
      </c>
      <c r="C45" s="29">
        <v>1186.5600000000002</v>
      </c>
    </row>
    <row r="46" spans="1:3" ht="15.75" x14ac:dyDescent="0.2">
      <c r="A46" s="51"/>
      <c r="B46" s="18"/>
      <c r="C46" s="31">
        <f>SUM(C44:C45)</f>
        <v>2417.616</v>
      </c>
    </row>
    <row r="47" spans="1:3" x14ac:dyDescent="0.2">
      <c r="A47" s="51"/>
      <c r="B47" s="19" t="s">
        <v>58</v>
      </c>
      <c r="C47" s="14"/>
    </row>
    <row r="48" spans="1:3" x14ac:dyDescent="0.2">
      <c r="A48" s="10" t="s">
        <v>59</v>
      </c>
      <c r="B48" s="11" t="s">
        <v>60</v>
      </c>
      <c r="C48" s="10">
        <v>4341.8400000000011</v>
      </c>
    </row>
    <row r="49" spans="1:3" x14ac:dyDescent="0.2">
      <c r="A49" s="10" t="s">
        <v>61</v>
      </c>
      <c r="B49" s="11" t="s">
        <v>62</v>
      </c>
      <c r="C49" s="10">
        <v>3272.1599999999994</v>
      </c>
    </row>
    <row r="50" spans="1:3" ht="30" x14ac:dyDescent="0.2">
      <c r="A50" s="10" t="s">
        <v>99</v>
      </c>
      <c r="B50" s="11" t="s">
        <v>63</v>
      </c>
      <c r="C50" s="10">
        <v>3185.8799999999992</v>
      </c>
    </row>
    <row r="51" spans="1:3" ht="30" x14ac:dyDescent="0.2">
      <c r="A51" s="10" t="s">
        <v>100</v>
      </c>
      <c r="B51" s="11" t="s">
        <v>64</v>
      </c>
      <c r="C51" s="10">
        <v>3185.8799999999992</v>
      </c>
    </row>
    <row r="52" spans="1:3" ht="45" x14ac:dyDescent="0.2">
      <c r="A52" s="10" t="s">
        <v>101</v>
      </c>
      <c r="B52" s="11" t="s">
        <v>65</v>
      </c>
      <c r="C52" s="10">
        <v>6371.7599999999984</v>
      </c>
    </row>
    <row r="53" spans="1:3" ht="15.75" x14ac:dyDescent="0.2">
      <c r="A53" s="10"/>
      <c r="B53" s="12" t="s">
        <v>66</v>
      </c>
      <c r="C53" s="16">
        <f>SUM(C48:C52)</f>
        <v>20357.519999999997</v>
      </c>
    </row>
    <row r="54" spans="1:3" ht="15.75" x14ac:dyDescent="0.25">
      <c r="A54" s="52"/>
      <c r="B54" s="13" t="s">
        <v>67</v>
      </c>
      <c r="C54" s="14"/>
    </row>
    <row r="55" spans="1:3" ht="31.5" x14ac:dyDescent="0.2">
      <c r="A55" s="10" t="s">
        <v>102</v>
      </c>
      <c r="B55" s="12" t="s">
        <v>68</v>
      </c>
      <c r="C55" s="32"/>
    </row>
    <row r="56" spans="1:3" ht="15.75" x14ac:dyDescent="0.2">
      <c r="A56" s="17"/>
      <c r="B56" s="8" t="s">
        <v>69</v>
      </c>
      <c r="C56" s="33">
        <v>1836.02</v>
      </c>
    </row>
    <row r="57" spans="1:3" ht="30" x14ac:dyDescent="0.2">
      <c r="A57" s="10"/>
      <c r="B57" s="8" t="s">
        <v>70</v>
      </c>
      <c r="C57" s="33">
        <v>918.01</v>
      </c>
    </row>
    <row r="58" spans="1:3" x14ac:dyDescent="0.2">
      <c r="A58" s="10"/>
      <c r="B58" s="20" t="s">
        <v>71</v>
      </c>
      <c r="C58" s="33">
        <v>918.01</v>
      </c>
    </row>
    <row r="59" spans="1:3" ht="15.75" x14ac:dyDescent="0.2">
      <c r="A59" s="10" t="s">
        <v>103</v>
      </c>
      <c r="B59" s="12" t="s">
        <v>104</v>
      </c>
      <c r="C59" s="29">
        <v>0</v>
      </c>
    </row>
    <row r="60" spans="1:3" x14ac:dyDescent="0.2">
      <c r="A60" s="10"/>
      <c r="B60" s="20" t="s">
        <v>72</v>
      </c>
      <c r="C60" s="33">
        <v>258.57</v>
      </c>
    </row>
    <row r="61" spans="1:3" x14ac:dyDescent="0.2">
      <c r="A61" s="10"/>
      <c r="B61" s="20" t="s">
        <v>73</v>
      </c>
      <c r="C61" s="33">
        <v>332.56</v>
      </c>
    </row>
    <row r="62" spans="1:3" x14ac:dyDescent="0.2">
      <c r="A62" s="10"/>
      <c r="B62" s="20" t="s">
        <v>74</v>
      </c>
      <c r="C62" s="33">
        <v>227.61600000000001</v>
      </c>
    </row>
    <row r="63" spans="1:3" x14ac:dyDescent="0.2">
      <c r="A63" s="10"/>
      <c r="B63" s="20" t="s">
        <v>75</v>
      </c>
      <c r="C63" s="33">
        <v>156.0864</v>
      </c>
    </row>
    <row r="64" spans="1:3" ht="15.75" x14ac:dyDescent="0.25">
      <c r="A64" s="21"/>
      <c r="B64" s="12" t="s">
        <v>76</v>
      </c>
      <c r="C64" s="34">
        <f>SUM(C55:C63)</f>
        <v>4646.8724000000002</v>
      </c>
    </row>
    <row r="65" spans="1:6" ht="15.75" x14ac:dyDescent="0.25">
      <c r="A65" s="10">
        <v>10</v>
      </c>
      <c r="B65" s="22" t="s">
        <v>77</v>
      </c>
      <c r="C65" s="30">
        <v>17437.679999999997</v>
      </c>
    </row>
    <row r="66" spans="1:6" ht="15.75" x14ac:dyDescent="0.25">
      <c r="A66" s="10">
        <v>11</v>
      </c>
      <c r="B66" s="12" t="s">
        <v>78</v>
      </c>
      <c r="C66" s="34">
        <f>C65+C64+C53+C46+C45+C44+C40+C33+C26+C14</f>
        <v>134503.02939999997</v>
      </c>
    </row>
    <row r="67" spans="1:6" s="40" customFormat="1" x14ac:dyDescent="0.25">
      <c r="A67" s="35"/>
      <c r="B67" s="36" t="s">
        <v>84</v>
      </c>
      <c r="C67" s="37">
        <v>124880.64</v>
      </c>
      <c r="D67" s="38"/>
      <c r="E67" s="39"/>
      <c r="F67" s="39"/>
    </row>
    <row r="68" spans="1:6" s="1" customFormat="1" x14ac:dyDescent="0.25">
      <c r="A68" s="41"/>
      <c r="B68" s="36" t="s">
        <v>85</v>
      </c>
      <c r="C68" s="42">
        <v>123995.1</v>
      </c>
      <c r="D68" s="43"/>
      <c r="E68" s="43"/>
      <c r="F68" s="43"/>
    </row>
    <row r="69" spans="1:6" s="1" customFormat="1" x14ac:dyDescent="0.25">
      <c r="A69" s="35"/>
      <c r="B69" s="36" t="s">
        <v>87</v>
      </c>
      <c r="C69" s="44">
        <f>C68-C66</f>
        <v>-10507.929399999965</v>
      </c>
      <c r="D69" s="39"/>
      <c r="E69" s="39"/>
      <c r="F69" s="39"/>
    </row>
    <row r="70" spans="1:6" s="1" customFormat="1" x14ac:dyDescent="0.25">
      <c r="A70" s="35"/>
      <c r="B70" s="36" t="s">
        <v>86</v>
      </c>
      <c r="C70" s="44">
        <f>C69+C6</f>
        <v>-47091.73239999995</v>
      </c>
      <c r="D70" s="39"/>
      <c r="E70" s="39"/>
      <c r="F70" s="39"/>
    </row>
    <row r="71" spans="1:6" s="3" customFormat="1" ht="14.25" x14ac:dyDescent="0.2">
      <c r="A71" s="55"/>
      <c r="B71" s="55"/>
      <c r="C71" s="45"/>
    </row>
    <row r="72" spans="1:6" s="3" customFormat="1" ht="14.25" x14ac:dyDescent="0.2">
      <c r="A72" s="55"/>
      <c r="B72" s="55"/>
      <c r="C72" s="45"/>
    </row>
    <row r="73" spans="1:6" s="3" customFormat="1" ht="14.25" x14ac:dyDescent="0.2">
      <c r="A73" s="55"/>
      <c r="B73" s="55"/>
      <c r="C73" s="45"/>
    </row>
    <row r="74" spans="1:6" s="2" customFormat="1" ht="14.25" x14ac:dyDescent="0.2">
      <c r="A74" s="46"/>
      <c r="C74" s="45"/>
    </row>
    <row r="75" spans="1:6" s="2" customFormat="1" ht="14.25" x14ac:dyDescent="0.2">
      <c r="A75" s="56"/>
      <c r="B75" s="56"/>
      <c r="C75" s="45"/>
    </row>
    <row r="76" spans="1:6" s="2" customFormat="1" ht="14.25" x14ac:dyDescent="0.2">
      <c r="A76" s="46"/>
      <c r="C76" s="45"/>
    </row>
    <row r="77" spans="1:6" s="2" customFormat="1" ht="14.25" x14ac:dyDescent="0.2">
      <c r="A77" s="57"/>
      <c r="B77" s="57"/>
      <c r="C77" s="45"/>
    </row>
    <row r="78" spans="1:6" s="2" customFormat="1" ht="14.25" x14ac:dyDescent="0.2">
      <c r="A78" s="46"/>
      <c r="C78" s="45"/>
    </row>
    <row r="79" spans="1:6" s="2" customFormat="1" ht="14.25" x14ac:dyDescent="0.2">
      <c r="A79" s="57"/>
      <c r="B79" s="57"/>
      <c r="C79" s="45"/>
    </row>
    <row r="80" spans="1:6" s="4" customFormat="1" ht="14.25" x14ac:dyDescent="0.2">
      <c r="A80" s="47"/>
    </row>
    <row r="81" spans="1:1" s="4" customFormat="1" ht="14.25" x14ac:dyDescent="0.2">
      <c r="A81" s="47"/>
    </row>
    <row r="82" spans="1:1" s="4" customFormat="1" ht="14.25" x14ac:dyDescent="0.2">
      <c r="A82" s="47"/>
    </row>
  </sheetData>
  <mergeCells count="10">
    <mergeCell ref="A72:B72"/>
    <mergeCell ref="A73:B73"/>
    <mergeCell ref="A75:B75"/>
    <mergeCell ref="A77:B77"/>
    <mergeCell ref="A79:B79"/>
    <mergeCell ref="A3:B3"/>
    <mergeCell ref="A4:B4"/>
    <mergeCell ref="A1:B1"/>
    <mergeCell ref="A2:B2"/>
    <mergeCell ref="A71:B71"/>
  </mergeCells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2021-01-20T02:33:31Z</dcterms:created>
  <dcterms:modified xsi:type="dcterms:W3CDTF">2021-03-09T06:19:43Z</dcterms:modified>
</cp:coreProperties>
</file>