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1г. ЖЭК № 4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0" i="1" l="1"/>
  <c r="C60" i="1"/>
  <c r="C132" i="1" s="1"/>
  <c r="C136" i="1" s="1"/>
  <c r="C137" i="1" s="1"/>
  <c r="C69" i="1"/>
  <c r="C75" i="1"/>
  <c r="C78" i="1"/>
  <c r="C87" i="1"/>
  <c r="C130" i="1"/>
  <c r="B9" i="1"/>
</calcChain>
</file>

<file path=xl/sharedStrings.xml><?xml version="1.0" encoding="utf-8"?>
<sst xmlns="http://schemas.openxmlformats.org/spreadsheetml/2006/main" count="171" uniqueCount="168">
  <si>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</si>
  <si>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</si>
  <si>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</si>
  <si>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</si>
  <si>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</si>
  <si>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</si>
  <si>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</si>
  <si>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</si>
  <si>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</si>
  <si>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</si>
  <si>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</si>
  <si>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</si>
  <si>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</si>
  <si>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</si>
  <si>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</si>
  <si>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</si>
  <si>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</si>
  <si>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</si>
  <si>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</si>
  <si>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</si>
  <si>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</si>
  <si>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</si>
  <si>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</si>
  <si>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</si>
  <si>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</si>
  <si>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</si>
  <si>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</si>
  <si>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</si>
  <si>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+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</si>
  <si>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</si>
  <si>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</si>
  <si>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</si>
  <si>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</si>
  <si>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</si>
  <si>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</si>
  <si>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</si>
  <si>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</si>
  <si>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</si>
  <si>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</si>
  <si>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</si>
  <si>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</si>
  <si>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</si>
  <si>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</si>
  <si>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</si>
  <si>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</si>
  <si>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</si>
  <si>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</si>
  <si>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</si>
  <si>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</si>
  <si>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</si>
  <si>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(1п)</t>
  </si>
  <si>
    <t>1.4.</t>
  </si>
  <si>
    <t>Мытье окон</t>
  </si>
  <si>
    <t>1.7.</t>
  </si>
  <si>
    <t>Очистка подвалов от мусора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</si>
  <si>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</si>
  <si>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</si>
  <si>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</si>
  <si>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</si>
  <si>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</si>
  <si>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</si>
  <si>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</si>
  <si>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</si>
  <si>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</si>
  <si>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</si>
  <si>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</si>
  <si>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</si>
  <si>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</si>
  <si>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</si>
  <si>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</si>
  <si>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</si>
  <si>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</si>
  <si>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</si>
  <si>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</si>
  <si>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</si>
  <si>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</si>
  <si>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</si>
  <si>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</si>
  <si>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</si>
  <si>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</si>
  <si>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</si>
  <si>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</si>
  <si>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</si>
  <si>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</si>
  <si>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</si>
  <si>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</si>
  <si>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</si>
  <si>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</si>
  <si>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</si>
  <si>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</si>
  <si>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</si>
  <si>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</si>
  <si>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</si>
  <si>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</si>
  <si>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</si>
  <si>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</si>
  <si>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</si>
  <si>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</si>
  <si>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</si>
  <si>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</si>
  <si>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</si>
  <si>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</si>
  <si>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</si>
  <si>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</si>
  <si>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</si>
  <si>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</si>
  <si>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</si>
  <si>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</si>
  <si>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</si>
  <si>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</si>
  <si>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</si>
  <si>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</si>
  <si>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</si>
  <si>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</si>
  <si>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предохранителя в ВРУ</t>
  </si>
  <si>
    <t>замена светодиодных светильников ЛУЧ-220-С64ФА Драйв на лестничной клетке (1-6пп,1этажи)</t>
  </si>
  <si>
    <t>замена автомата 16А (кв.№2)</t>
  </si>
  <si>
    <t>замена пакетного выключателя ПВ 2*40 (квартиры №19,20)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</si>
  <si>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</si>
  <si>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</si>
  <si>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сжима орешкового в ЩУРС</t>
  </si>
  <si>
    <t>замена светодиодных светильников ЛУЧ-220-С64ФА Драйв на лестничной клетке (1-6пп,2-5этажи)</t>
  </si>
  <si>
    <t>9.2.</t>
  </si>
  <si>
    <t>Текущий ремонт систем водоснабжения и водоотведения (непредвиденные работы</t>
  </si>
  <si>
    <t>установка хомута на магистрали ХВС</t>
  </si>
  <si>
    <t>устранение засора канализационного коллектора Ду 100 мм (2 подъезд)</t>
  </si>
  <si>
    <t>смена вентиля Ду 32 мм в ИП с отжигом в ИТП</t>
  </si>
  <si>
    <t>герметизация примыканий силиконовым герметиком (в ИТП)</t>
  </si>
  <si>
    <t>установка сбросного вентиля Ду 15мм на стояке отопления</t>
  </si>
  <si>
    <t>уплотнение соединений силиконовым герметиком</t>
  </si>
  <si>
    <t>установка хомута на магистрали ХВС (подвал)</t>
  </si>
  <si>
    <t xml:space="preserve">замена вентилей Ду 15,25 мм на стояке ГВС с отжигом (стояк кв.34) согласно сметы </t>
  </si>
  <si>
    <t>устранение засора канализационного коллектора Ду 100 мм (3 подъезд)</t>
  </si>
  <si>
    <t xml:space="preserve"> 9.3</t>
  </si>
  <si>
    <t>Текущий ремонт систем конструкт.элементов) (непредвиденные работы</t>
  </si>
  <si>
    <t>очистка стояков канализации от наледи с кровли</t>
  </si>
  <si>
    <t>очистка кровли от наледи (3подъезд)</t>
  </si>
  <si>
    <t>удаление снега с кровли (дворовой фасад) и наледи по периметру кровли на ширину 0,7м</t>
  </si>
  <si>
    <t>осмотр чердаков на наличие течей с кровли</t>
  </si>
  <si>
    <t>открытие продухов в фундаменте</t>
  </si>
  <si>
    <t>укрепление плинтусов на л/маршах</t>
  </si>
  <si>
    <t>Ремонт л/к 1 подъезд</t>
  </si>
  <si>
    <t>установка и разборка неинвентарных лесов1,2пп</t>
  </si>
  <si>
    <t>Ремонт л/к 2 подъезд</t>
  </si>
  <si>
    <t>Ремонт л/к 3 под.</t>
  </si>
  <si>
    <t>Ремонт л/к 4 под.</t>
  </si>
  <si>
    <t>установка и разборка неинвентарных лесов 3,4пп</t>
  </si>
  <si>
    <t>закрытие продухов и утепление URSA TERRA</t>
  </si>
  <si>
    <t>замена досок объявлений (1-6 подъезды)</t>
  </si>
  <si>
    <t>установка и укрепление фрамуги в оконном блоке (2 подъезд)</t>
  </si>
  <si>
    <t>Ремонт л/к 5 под.</t>
  </si>
  <si>
    <t>ремонт контейнера со сменой уголка равнополочного 40*40*4мм Строителей 27,25</t>
  </si>
  <si>
    <t>Ремонт л/к 6 под.</t>
  </si>
  <si>
    <t>удаление снега с кровли (дворовой фасад) и наледи по периметру кровли на ширину 0,8м</t>
  </si>
  <si>
    <t xml:space="preserve">            ИТОГО по п. 9 : Непредвиденные</t>
  </si>
  <si>
    <t>Управление многоквартирным домом</t>
  </si>
  <si>
    <t>13.</t>
  </si>
  <si>
    <t xml:space="preserve">   Сумма затрат по дому :</t>
  </si>
  <si>
    <t>по управлению и обслуживанию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</si>
  <si>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</si>
  <si>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</si>
  <si>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</si>
  <si>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</si>
  <si>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</si>
  <si>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</si>
  <si>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</si>
  <si>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МКД по ул.Строителей 27</t>
  </si>
  <si>
    <t>Доплнительные срества на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</si>
</sst>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6" fontId="12" fillId="0" borderId="7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12" fillId="0" borderId="7" xfId="0" applyNumberFormat="1" applyFont="1" applyFill="1" applyBorder="1" applyAlignment="1">
      <alignment vertical="center" wrapText="1"/>
    </xf>
    <xf numFmtId="0" fontId="13" fillId="0" borderId="7" xfId="1" applyFont="1" applyBorder="1" applyAlignment="1">
      <alignment horizontal="center" wrapText="1"/>
    </xf>
    <xf numFmtId="0" fontId="13" fillId="0" borderId="7" xfId="1" applyFont="1" applyBorder="1" applyAlignment="1">
      <alignment wrapText="1"/>
    </xf>
    <xf numFmtId="2" fontId="13" fillId="0" borderId="7" xfId="2" applyNumberFormat="1" applyFont="1" applyFill="1" applyBorder="1" applyAlignment="1">
      <alignment wrapText="1"/>
    </xf>
    <xf numFmtId="2" fontId="14" fillId="0" borderId="0" xfId="1" applyNumberFormat="1" applyFont="1"/>
    <xf numFmtId="0" fontId="14" fillId="0" borderId="0" xfId="1" applyFont="1"/>
    <xf numFmtId="0" fontId="15" fillId="0" borderId="0" xfId="0" applyFont="1" applyFill="1" applyAlignment="1">
      <alignment vertical="center"/>
    </xf>
    <xf numFmtId="2" fontId="15" fillId="0" borderId="0" xfId="1" applyNumberFormat="1" applyFont="1"/>
    <xf numFmtId="0" fontId="15" fillId="0" borderId="0" xfId="0" applyFont="1" applyBorder="1" applyAlignment="1">
      <alignment vertical="center"/>
    </xf>
    <xf numFmtId="2" fontId="13" fillId="0" borderId="7" xfId="2" applyNumberFormat="1" applyFont="1" applyBorder="1" applyAlignment="1">
      <alignment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95" workbookViewId="0">
      <selection activeCell="B141" sqref="B141"/>
    </sheetView>
  </sheetViews>
  <sheetFormatPr defaultColWidth="9.140625" defaultRowHeight="11.25" x14ac:dyDescent="0.2"/>
  <cols>
    <col min="1" max="1" width="5" style="20" customWidth="1"/>
    <col min="2" max="2" width="73.5703125" style="20" customWidth="1"/>
    <col min="3" max="3" width="13.7109375" style="20" customWidth="1"/>
    <col min="4" max="200" width="9.140625" style="20" customWidth="1"/>
    <col min="201" max="201" width="5" style="20" customWidth="1"/>
    <col min="202" max="202" width="56.28515625" style="20" customWidth="1"/>
    <col min="203" max="212" width="9.28515625" style="20" customWidth="1"/>
    <col min="213" max="228" width="9.140625" style="20" customWidth="1"/>
    <col min="229" max="236" width="8.85546875" style="20" customWidth="1"/>
    <col min="237" max="16384" width="9.140625" style="20"/>
  </cols>
  <sheetData>
    <row r="1" spans="1:2" s="1" customFormat="1" hidden="1" x14ac:dyDescent="0.25">
      <c r="B1" s="2" t="s">
        <v>0</v>
      </c>
    </row>
    <row r="2" spans="1:2" s="1" customFormat="1" hidden="1" x14ac:dyDescent="0.25">
      <c r="B2" s="2" t="s">
        <v>1</v>
      </c>
    </row>
    <row r="3" spans="1:2" s="1" customFormat="1" hidden="1" x14ac:dyDescent="0.25">
      <c r="B3" s="3" t="s">
        <v>2</v>
      </c>
    </row>
    <row r="4" spans="1:2" s="1" customFormat="1" hidden="1" x14ac:dyDescent="0.25">
      <c r="A4" s="4"/>
      <c r="B4" s="5"/>
    </row>
    <row r="5" spans="1:2" s="1" customFormat="1" hidden="1" x14ac:dyDescent="0.25">
      <c r="A5" s="6"/>
      <c r="B5" s="7"/>
    </row>
    <row r="6" spans="1:2" s="1" customFormat="1" hidden="1" x14ac:dyDescent="0.25">
      <c r="A6" s="6"/>
      <c r="B6" s="7"/>
    </row>
    <row r="7" spans="1:2" s="1" customFormat="1" hidden="1" x14ac:dyDescent="0.25">
      <c r="A7" s="6"/>
      <c r="B7" s="7"/>
    </row>
    <row r="8" spans="1:2" s="1" customFormat="1" hidden="1" x14ac:dyDescent="0.25">
      <c r="A8" s="8"/>
      <c r="B8" s="9"/>
    </row>
    <row r="9" spans="1:2" s="1" customFormat="1" hidden="1" x14ac:dyDescent="0.25">
      <c r="A9" s="10">
        <v>1</v>
      </c>
      <c r="B9" s="10">
        <f>A9+1</f>
        <v>2</v>
      </c>
    </row>
    <row r="10" spans="1:2" s="1" customFormat="1" hidden="1" x14ac:dyDescent="0.25">
      <c r="A10" s="10"/>
      <c r="B10" s="11" t="s">
        <v>3</v>
      </c>
    </row>
    <row r="11" spans="1:2" s="1" customFormat="1" hidden="1" x14ac:dyDescent="0.25">
      <c r="A11" s="12" t="s">
        <v>4</v>
      </c>
      <c r="B11" s="13" t="s">
        <v>5</v>
      </c>
    </row>
    <row r="12" spans="1:2" s="1" customFormat="1" hidden="1" x14ac:dyDescent="0.25">
      <c r="A12" s="12" t="s">
        <v>6</v>
      </c>
      <c r="B12" s="13" t="s">
        <v>7</v>
      </c>
    </row>
    <row r="13" spans="1:2" s="1" customFormat="1" hidden="1" x14ac:dyDescent="0.25">
      <c r="A13" s="10" t="s">
        <v>8</v>
      </c>
      <c r="B13" s="14" t="s">
        <v>9</v>
      </c>
    </row>
    <row r="14" spans="1:2" s="1" customFormat="1" hidden="1" x14ac:dyDescent="0.25">
      <c r="A14" s="12" t="s">
        <v>10</v>
      </c>
      <c r="B14" s="13" t="s">
        <v>11</v>
      </c>
    </row>
    <row r="15" spans="1:2" s="1" customFormat="1" hidden="1" x14ac:dyDescent="0.25">
      <c r="A15" s="12" t="s">
        <v>12</v>
      </c>
      <c r="B15" s="13" t="s">
        <v>13</v>
      </c>
    </row>
    <row r="16" spans="1:2" s="1" customFormat="1" hidden="1" x14ac:dyDescent="0.25">
      <c r="A16" s="12"/>
      <c r="B16" s="13" t="s">
        <v>14</v>
      </c>
    </row>
    <row r="17" spans="1:2" s="1" customFormat="1" hidden="1" x14ac:dyDescent="0.25">
      <c r="A17" s="12"/>
      <c r="B17" s="13" t="s">
        <v>15</v>
      </c>
    </row>
    <row r="18" spans="1:2" s="1" customFormat="1" hidden="1" x14ac:dyDescent="0.25">
      <c r="A18" s="12" t="s">
        <v>16</v>
      </c>
      <c r="B18" s="13" t="s">
        <v>17</v>
      </c>
    </row>
    <row r="19" spans="1:2" s="1" customFormat="1" hidden="1" x14ac:dyDescent="0.25">
      <c r="A19" s="12"/>
      <c r="B19" s="13" t="s">
        <v>18</v>
      </c>
    </row>
    <row r="20" spans="1:2" s="1" customFormat="1" hidden="1" x14ac:dyDescent="0.25">
      <c r="A20" s="12" t="s">
        <v>19</v>
      </c>
      <c r="B20" s="13" t="s">
        <v>20</v>
      </c>
    </row>
    <row r="21" spans="1:2" s="1" customFormat="1" hidden="1" x14ac:dyDescent="0.25">
      <c r="A21" s="12"/>
      <c r="B21" s="13" t="s">
        <v>21</v>
      </c>
    </row>
    <row r="22" spans="1:2" s="1" customFormat="1" hidden="1" x14ac:dyDescent="0.25">
      <c r="A22" s="12"/>
      <c r="B22" s="13" t="s">
        <v>22</v>
      </c>
    </row>
    <row r="23" spans="1:2" s="1" customFormat="1" hidden="1" x14ac:dyDescent="0.25">
      <c r="A23" s="12" t="s">
        <v>23</v>
      </c>
      <c r="B23" s="13" t="s">
        <v>24</v>
      </c>
    </row>
    <row r="24" spans="1:2" s="1" customFormat="1" hidden="1" x14ac:dyDescent="0.25">
      <c r="A24" s="12" t="s">
        <v>25</v>
      </c>
      <c r="B24" s="13" t="s">
        <v>26</v>
      </c>
    </row>
    <row r="25" spans="1:2" s="1" customFormat="1" hidden="1" x14ac:dyDescent="0.25">
      <c r="A25" s="12" t="s">
        <v>27</v>
      </c>
      <c r="B25" s="13" t="s">
        <v>28</v>
      </c>
    </row>
    <row r="26" spans="1:2" s="1" customFormat="1" hidden="1" x14ac:dyDescent="0.25">
      <c r="A26" s="12" t="s">
        <v>29</v>
      </c>
      <c r="B26" s="15" t="s">
        <v>30</v>
      </c>
    </row>
    <row r="27" spans="1:2" s="1" customFormat="1" hidden="1" x14ac:dyDescent="0.25">
      <c r="A27" s="12"/>
      <c r="B27" s="15" t="s">
        <v>31</v>
      </c>
    </row>
    <row r="28" spans="1:2" s="1" customFormat="1" hidden="1" x14ac:dyDescent="0.25">
      <c r="A28" s="12"/>
      <c r="B28" s="15" t="s">
        <v>33</v>
      </c>
    </row>
    <row r="29" spans="1:2" s="1" customFormat="1" hidden="1" x14ac:dyDescent="0.25">
      <c r="A29" s="12"/>
      <c r="B29" s="15" t="s">
        <v>34</v>
      </c>
    </row>
    <row r="30" spans="1:2" s="1" customFormat="1" hidden="1" x14ac:dyDescent="0.25">
      <c r="A30" s="12"/>
      <c r="B30" s="15" t="s">
        <v>35</v>
      </c>
    </row>
    <row r="31" spans="1:2" s="1" customFormat="1" hidden="1" x14ac:dyDescent="0.25">
      <c r="A31" s="12" t="s">
        <v>32</v>
      </c>
      <c r="B31" s="15" t="s">
        <v>36</v>
      </c>
    </row>
    <row r="32" spans="1:2" s="1" customFormat="1" hidden="1" x14ac:dyDescent="0.25">
      <c r="A32" s="12" t="s">
        <v>37</v>
      </c>
      <c r="B32" s="15" t="s">
        <v>38</v>
      </c>
    </row>
    <row r="33" spans="1:3" s="1" customFormat="1" hidden="1" x14ac:dyDescent="0.25">
      <c r="A33" s="12"/>
      <c r="B33" s="15" t="s">
        <v>39</v>
      </c>
    </row>
    <row r="34" spans="1:3" s="1" customFormat="1" hidden="1" x14ac:dyDescent="0.25">
      <c r="A34" s="12"/>
      <c r="B34" s="15" t="s">
        <v>40</v>
      </c>
    </row>
    <row r="35" spans="1:3" s="1" customFormat="1" hidden="1" x14ac:dyDescent="0.25">
      <c r="A35" s="12" t="s">
        <v>41</v>
      </c>
      <c r="B35" s="15" t="s">
        <v>42</v>
      </c>
    </row>
    <row r="36" spans="1:3" s="1" customFormat="1" hidden="1" x14ac:dyDescent="0.25">
      <c r="A36" s="16"/>
      <c r="B36" s="17"/>
    </row>
    <row r="37" spans="1:3" s="22" customFormat="1" ht="15.75" x14ac:dyDescent="0.25">
      <c r="A37" s="53" t="s">
        <v>160</v>
      </c>
      <c r="B37" s="53"/>
      <c r="C37" s="21"/>
    </row>
    <row r="38" spans="1:3" s="22" customFormat="1" ht="15.75" x14ac:dyDescent="0.25">
      <c r="A38" s="53" t="s">
        <v>158</v>
      </c>
      <c r="B38" s="53"/>
      <c r="C38" s="21"/>
    </row>
    <row r="39" spans="1:3" s="22" customFormat="1" ht="15.75" x14ac:dyDescent="0.25">
      <c r="A39" s="53" t="s">
        <v>166</v>
      </c>
      <c r="B39" s="53"/>
      <c r="C39" s="21"/>
    </row>
    <row r="40" spans="1:3" s="22" customFormat="1" ht="15.75" x14ac:dyDescent="0.25">
      <c r="A40" s="23"/>
      <c r="B40" s="23"/>
      <c r="C40" s="21"/>
    </row>
    <row r="41" spans="1:3" s="24" customFormat="1" ht="15.75" x14ac:dyDescent="0.25">
      <c r="A41" s="25"/>
      <c r="B41" s="26" t="s">
        <v>161</v>
      </c>
      <c r="C41" s="27">
        <v>295659.92466266669</v>
      </c>
    </row>
    <row r="42" spans="1:3" s="24" customFormat="1" ht="15.75" x14ac:dyDescent="0.25">
      <c r="A42" s="25"/>
      <c r="B42" s="28" t="s">
        <v>159</v>
      </c>
      <c r="C42" s="28"/>
    </row>
    <row r="43" spans="1:3" s="18" customFormat="1" ht="31.5" x14ac:dyDescent="0.25">
      <c r="A43" s="29" t="s">
        <v>43</v>
      </c>
      <c r="B43" s="30" t="s">
        <v>44</v>
      </c>
      <c r="C43" s="38">
        <v>32287.111999999997</v>
      </c>
    </row>
    <row r="44" spans="1:3" s="18" customFormat="1" ht="15.75" x14ac:dyDescent="0.25">
      <c r="A44" s="29"/>
      <c r="B44" s="30" t="s">
        <v>45</v>
      </c>
      <c r="C44" s="38">
        <v>15910.512000000002</v>
      </c>
    </row>
    <row r="45" spans="1:3" s="18" customFormat="1" ht="15.75" x14ac:dyDescent="0.25">
      <c r="A45" s="31" t="s">
        <v>46</v>
      </c>
      <c r="B45" s="30" t="s">
        <v>47</v>
      </c>
      <c r="C45" s="38">
        <v>35118.096000000005</v>
      </c>
    </row>
    <row r="46" spans="1:3" s="18" customFormat="1" ht="15.75" x14ac:dyDescent="0.25">
      <c r="A46" s="31"/>
      <c r="B46" s="30" t="s">
        <v>48</v>
      </c>
      <c r="C46" s="38">
        <v>39922.248</v>
      </c>
    </row>
    <row r="47" spans="1:3" s="18" customFormat="1" ht="47.25" x14ac:dyDescent="0.25">
      <c r="A47" s="31" t="s">
        <v>49</v>
      </c>
      <c r="B47" s="30" t="s">
        <v>50</v>
      </c>
      <c r="C47" s="38">
        <v>5156.5879999999997</v>
      </c>
    </row>
    <row r="48" spans="1:3" s="18" customFormat="1" ht="15.75" x14ac:dyDescent="0.25">
      <c r="A48" s="29" t="s">
        <v>51</v>
      </c>
      <c r="B48" s="30" t="s">
        <v>52</v>
      </c>
      <c r="C48" s="38">
        <v>403.10400000000004</v>
      </c>
    </row>
    <row r="49" spans="1:3" s="18" customFormat="1" ht="15.75" x14ac:dyDescent="0.25">
      <c r="A49" s="29" t="s">
        <v>53</v>
      </c>
      <c r="B49" s="30" t="s">
        <v>54</v>
      </c>
      <c r="C49" s="38">
        <v>2949.1980000000003</v>
      </c>
    </row>
    <row r="50" spans="1:3" s="18" customFormat="1" ht="15.75" x14ac:dyDescent="0.25">
      <c r="A50" s="29"/>
      <c r="B50" s="32" t="s">
        <v>55</v>
      </c>
      <c r="C50" s="39">
        <f>SUM(C43:C49)</f>
        <v>131746.85800000001</v>
      </c>
    </row>
    <row r="51" spans="1:3" s="18" customFormat="1" ht="15.75" x14ac:dyDescent="0.25">
      <c r="A51" s="31"/>
      <c r="B51" s="31"/>
      <c r="C51" s="31"/>
    </row>
    <row r="52" spans="1:3" s="18" customFormat="1" ht="15.75" x14ac:dyDescent="0.25">
      <c r="A52" s="29"/>
      <c r="B52" s="36" t="s">
        <v>56</v>
      </c>
      <c r="C52" s="31"/>
    </row>
    <row r="53" spans="1:3" s="18" customFormat="1" ht="15.75" x14ac:dyDescent="0.25">
      <c r="A53" s="29" t="s">
        <v>57</v>
      </c>
      <c r="B53" s="30" t="s">
        <v>58</v>
      </c>
      <c r="C53" s="38">
        <v>6389.2800000000007</v>
      </c>
    </row>
    <row r="54" spans="1:3" s="18" customFormat="1" ht="15.75" x14ac:dyDescent="0.25">
      <c r="A54" s="37" t="s">
        <v>59</v>
      </c>
      <c r="B54" s="30" t="s">
        <v>60</v>
      </c>
      <c r="C54" s="38">
        <v>6638.52</v>
      </c>
    </row>
    <row r="55" spans="1:3" s="18" customFormat="1" ht="15.75" x14ac:dyDescent="0.25">
      <c r="A55" s="37"/>
      <c r="B55" s="30" t="s">
        <v>61</v>
      </c>
      <c r="C55" s="38">
        <v>29250.173333333329</v>
      </c>
    </row>
    <row r="56" spans="1:3" s="18" customFormat="1" ht="15.75" x14ac:dyDescent="0.25">
      <c r="A56" s="37"/>
      <c r="B56" s="30" t="s">
        <v>62</v>
      </c>
      <c r="C56" s="38">
        <v>38934.400000000001</v>
      </c>
    </row>
    <row r="57" spans="1:3" s="18" customFormat="1" ht="31.5" x14ac:dyDescent="0.25">
      <c r="A57" s="29" t="s">
        <v>63</v>
      </c>
      <c r="B57" s="30" t="s">
        <v>64</v>
      </c>
      <c r="C57" s="38">
        <v>4281.335</v>
      </c>
    </row>
    <row r="58" spans="1:3" s="18" customFormat="1" ht="31.5" x14ac:dyDescent="0.25">
      <c r="A58" s="29" t="s">
        <v>65</v>
      </c>
      <c r="B58" s="30" t="s">
        <v>66</v>
      </c>
      <c r="C58" s="38">
        <v>1117.2</v>
      </c>
    </row>
    <row r="59" spans="1:3" s="18" customFormat="1" ht="31.5" x14ac:dyDescent="0.25">
      <c r="A59" s="29" t="s">
        <v>67</v>
      </c>
      <c r="B59" s="30" t="s">
        <v>68</v>
      </c>
      <c r="C59" s="38">
        <v>7363.3119999999999</v>
      </c>
    </row>
    <row r="60" spans="1:3" s="18" customFormat="1" ht="15.75" x14ac:dyDescent="0.25">
      <c r="A60" s="29"/>
      <c r="B60" s="32" t="s">
        <v>69</v>
      </c>
      <c r="C60" s="39">
        <f>SUM(C53:C59)</f>
        <v>93974.220333333331</v>
      </c>
    </row>
    <row r="61" spans="1:3" s="18" customFormat="1" ht="15.75" x14ac:dyDescent="0.25">
      <c r="A61" s="29"/>
      <c r="B61" s="36" t="s">
        <v>70</v>
      </c>
      <c r="C61" s="31"/>
    </row>
    <row r="62" spans="1:3" s="18" customFormat="1" ht="31.5" x14ac:dyDescent="0.25">
      <c r="A62" s="29" t="s">
        <v>71</v>
      </c>
      <c r="B62" s="30" t="s">
        <v>72</v>
      </c>
      <c r="C62" s="31"/>
    </row>
    <row r="63" spans="1:3" s="18" customFormat="1" ht="16.5" customHeight="1" x14ac:dyDescent="0.25">
      <c r="A63" s="29"/>
      <c r="B63" s="30" t="s">
        <v>73</v>
      </c>
      <c r="C63" s="31">
        <v>44471.54</v>
      </c>
    </row>
    <row r="64" spans="1:3" s="18" customFormat="1" ht="16.5" customHeight="1" x14ac:dyDescent="0.25">
      <c r="A64" s="29"/>
      <c r="B64" s="30" t="s">
        <v>74</v>
      </c>
      <c r="C64" s="31">
        <v>24766.350000000002</v>
      </c>
    </row>
    <row r="65" spans="1:3" s="18" customFormat="1" ht="15.75" customHeight="1" x14ac:dyDescent="0.25">
      <c r="A65" s="29"/>
      <c r="B65" s="30" t="s">
        <v>75</v>
      </c>
      <c r="C65" s="31">
        <v>911.55</v>
      </c>
    </row>
    <row r="66" spans="1:3" s="18" customFormat="1" ht="15.75" customHeight="1" x14ac:dyDescent="0.25">
      <c r="A66" s="29"/>
      <c r="B66" s="30" t="s">
        <v>76</v>
      </c>
      <c r="C66" s="31">
        <v>13101.6</v>
      </c>
    </row>
    <row r="67" spans="1:3" s="18" customFormat="1" ht="15.75" customHeight="1" x14ac:dyDescent="0.25">
      <c r="A67" s="29"/>
      <c r="B67" s="30" t="s">
        <v>77</v>
      </c>
      <c r="C67" s="31">
        <v>11055.119999999999</v>
      </c>
    </row>
    <row r="68" spans="1:3" s="18" customFormat="1" ht="15.75" x14ac:dyDescent="0.25">
      <c r="A68" s="29" t="s">
        <v>78</v>
      </c>
      <c r="B68" s="30" t="s">
        <v>79</v>
      </c>
      <c r="C68" s="31">
        <v>1753.1100000000001</v>
      </c>
    </row>
    <row r="69" spans="1:3" s="18" customFormat="1" ht="15.75" x14ac:dyDescent="0.25">
      <c r="A69" s="29"/>
      <c r="B69" s="32" t="s">
        <v>69</v>
      </c>
      <c r="C69" s="35">
        <f>SUM(C62:C68)</f>
        <v>96059.27</v>
      </c>
    </row>
    <row r="70" spans="1:3" s="18" customFormat="1" ht="15.75" x14ac:dyDescent="0.25">
      <c r="A70" s="29"/>
      <c r="B70" s="36" t="s">
        <v>80</v>
      </c>
      <c r="C70" s="31"/>
    </row>
    <row r="71" spans="1:3" s="18" customFormat="1" ht="47.25" x14ac:dyDescent="0.25">
      <c r="A71" s="29" t="s">
        <v>81</v>
      </c>
      <c r="B71" s="30" t="s">
        <v>82</v>
      </c>
      <c r="C71" s="38">
        <v>8868.9</v>
      </c>
    </row>
    <row r="72" spans="1:3" s="18" customFormat="1" ht="31.5" x14ac:dyDescent="0.25">
      <c r="A72" s="29" t="s">
        <v>83</v>
      </c>
      <c r="B72" s="30" t="s">
        <v>84</v>
      </c>
      <c r="C72" s="38">
        <v>35475.599999999999</v>
      </c>
    </row>
    <row r="73" spans="1:3" s="18" customFormat="1" ht="47.25" x14ac:dyDescent="0.25">
      <c r="A73" s="29" t="s">
        <v>85</v>
      </c>
      <c r="B73" s="30" t="s">
        <v>86</v>
      </c>
      <c r="C73" s="38">
        <v>26606.699999999997</v>
      </c>
    </row>
    <row r="74" spans="1:3" s="18" customFormat="1" ht="15.75" x14ac:dyDescent="0.25">
      <c r="A74" s="29" t="s">
        <v>87</v>
      </c>
      <c r="B74" s="30" t="s">
        <v>88</v>
      </c>
      <c r="C74" s="38">
        <v>3249</v>
      </c>
    </row>
    <row r="75" spans="1:3" s="18" customFormat="1" ht="15.75" x14ac:dyDescent="0.25">
      <c r="A75" s="29"/>
      <c r="B75" s="32" t="s">
        <v>89</v>
      </c>
      <c r="C75" s="39">
        <f>SUM(C71:C74)</f>
        <v>74200.2</v>
      </c>
    </row>
    <row r="76" spans="1:3" s="18" customFormat="1" ht="31.5" x14ac:dyDescent="0.25">
      <c r="A76" s="33" t="s">
        <v>90</v>
      </c>
      <c r="B76" s="32" t="s">
        <v>91</v>
      </c>
      <c r="C76" s="38">
        <v>49561.5</v>
      </c>
    </row>
    <row r="77" spans="1:3" s="18" customFormat="1" ht="15.75" x14ac:dyDescent="0.25">
      <c r="A77" s="33" t="s">
        <v>92</v>
      </c>
      <c r="B77" s="32" t="s">
        <v>93</v>
      </c>
      <c r="C77" s="38">
        <v>14085.900000000003</v>
      </c>
    </row>
    <row r="78" spans="1:3" s="18" customFormat="1" ht="15.75" x14ac:dyDescent="0.25">
      <c r="A78" s="33"/>
      <c r="B78" s="32" t="s">
        <v>94</v>
      </c>
      <c r="C78" s="39">
        <f>SUM(C76:C77)</f>
        <v>63647.4</v>
      </c>
    </row>
    <row r="79" spans="1:3" s="18" customFormat="1" ht="15.75" x14ac:dyDescent="0.25">
      <c r="A79" s="33" t="s">
        <v>95</v>
      </c>
      <c r="B79" s="32" t="s">
        <v>96</v>
      </c>
      <c r="C79" s="39">
        <v>1535.444</v>
      </c>
    </row>
    <row r="80" spans="1:3" s="18" customFormat="1" ht="15.75" x14ac:dyDescent="0.25">
      <c r="A80" s="33" t="s">
        <v>97</v>
      </c>
      <c r="B80" s="32" t="s">
        <v>98</v>
      </c>
      <c r="C80" s="39">
        <v>2963.7640000000001</v>
      </c>
    </row>
    <row r="81" spans="1:3" s="18" customFormat="1" ht="15.75" x14ac:dyDescent="0.25">
      <c r="A81" s="33"/>
      <c r="B81" s="28" t="s">
        <v>99</v>
      </c>
      <c r="C81" s="31"/>
    </row>
    <row r="82" spans="1:3" s="18" customFormat="1" ht="15.75" x14ac:dyDescent="0.25">
      <c r="A82" s="29" t="s">
        <v>100</v>
      </c>
      <c r="B82" s="30" t="s">
        <v>101</v>
      </c>
      <c r="C82" s="38">
        <v>4498.2</v>
      </c>
    </row>
    <row r="83" spans="1:3" s="18" customFormat="1" ht="15.75" x14ac:dyDescent="0.25">
      <c r="A83" s="29" t="s">
        <v>102</v>
      </c>
      <c r="B83" s="30" t="s">
        <v>103</v>
      </c>
      <c r="C83" s="38">
        <v>3390</v>
      </c>
    </row>
    <row r="84" spans="1:3" s="18" customFormat="1" ht="31.5" x14ac:dyDescent="0.25">
      <c r="A84" s="29" t="s">
        <v>104</v>
      </c>
      <c r="B84" s="30" t="s">
        <v>105</v>
      </c>
      <c r="C84" s="38">
        <v>3300.6000000000008</v>
      </c>
    </row>
    <row r="85" spans="1:3" s="18" customFormat="1" ht="47.25" x14ac:dyDescent="0.25">
      <c r="A85" s="29" t="s">
        <v>106</v>
      </c>
      <c r="B85" s="30" t="s">
        <v>107</v>
      </c>
      <c r="C85" s="38">
        <v>6601.2000000000016</v>
      </c>
    </row>
    <row r="86" spans="1:3" s="18" customFormat="1" ht="15.75" x14ac:dyDescent="0.25">
      <c r="A86" s="29" t="s">
        <v>108</v>
      </c>
      <c r="B86" s="30" t="s">
        <v>109</v>
      </c>
      <c r="C86" s="38">
        <v>13456</v>
      </c>
    </row>
    <row r="87" spans="1:3" s="18" customFormat="1" ht="15.75" x14ac:dyDescent="0.25">
      <c r="A87" s="29"/>
      <c r="B87" s="32" t="s">
        <v>110</v>
      </c>
      <c r="C87" s="39">
        <f>SUM(C82:C86)</f>
        <v>31246.000000000004</v>
      </c>
    </row>
    <row r="88" spans="1:3" s="19" customFormat="1" ht="15.75" x14ac:dyDescent="0.25">
      <c r="A88" s="34"/>
      <c r="B88" s="28" t="s">
        <v>111</v>
      </c>
      <c r="C88" s="30"/>
    </row>
    <row r="89" spans="1:3" s="19" customFormat="1" ht="15.75" x14ac:dyDescent="0.25">
      <c r="A89" s="34" t="s">
        <v>112</v>
      </c>
      <c r="B89" s="32" t="s">
        <v>113</v>
      </c>
      <c r="C89" s="30">
        <v>0</v>
      </c>
    </row>
    <row r="90" spans="1:3" s="19" customFormat="1" ht="15.75" x14ac:dyDescent="0.25">
      <c r="A90" s="34"/>
      <c r="B90" s="30" t="s">
        <v>114</v>
      </c>
      <c r="C90" s="40">
        <v>110.07</v>
      </c>
    </row>
    <row r="91" spans="1:3" s="19" customFormat="1" ht="31.5" x14ac:dyDescent="0.25">
      <c r="A91" s="34"/>
      <c r="B91" s="30" t="s">
        <v>115</v>
      </c>
      <c r="C91" s="40">
        <v>10278</v>
      </c>
    </row>
    <row r="92" spans="1:3" s="19" customFormat="1" ht="15.75" x14ac:dyDescent="0.25">
      <c r="A92" s="34"/>
      <c r="B92" s="30" t="s">
        <v>116</v>
      </c>
      <c r="C92" s="40">
        <v>232.25</v>
      </c>
    </row>
    <row r="93" spans="1:3" s="19" customFormat="1" ht="15.75" x14ac:dyDescent="0.25">
      <c r="A93" s="34"/>
      <c r="B93" s="30" t="s">
        <v>117</v>
      </c>
      <c r="C93" s="40">
        <v>1296.52</v>
      </c>
    </row>
    <row r="94" spans="1:3" s="19" customFormat="1" ht="15.75" x14ac:dyDescent="0.25">
      <c r="A94" s="34"/>
      <c r="B94" s="30" t="s">
        <v>114</v>
      </c>
      <c r="C94" s="40">
        <v>110.07</v>
      </c>
    </row>
    <row r="95" spans="1:3" s="19" customFormat="1" ht="15.75" x14ac:dyDescent="0.25">
      <c r="A95" s="34"/>
      <c r="B95" s="30" t="s">
        <v>118</v>
      </c>
      <c r="C95" s="40">
        <v>0</v>
      </c>
    </row>
    <row r="96" spans="1:3" s="19" customFormat="1" ht="31.5" x14ac:dyDescent="0.25">
      <c r="A96" s="34"/>
      <c r="B96" s="30" t="s">
        <v>119</v>
      </c>
      <c r="C96" s="40">
        <v>0</v>
      </c>
    </row>
    <row r="97" spans="1:3" s="19" customFormat="1" ht="15.75" x14ac:dyDescent="0.25">
      <c r="A97" s="34"/>
      <c r="B97" s="30" t="s">
        <v>120</v>
      </c>
      <c r="C97" s="40">
        <v>362.24</v>
      </c>
    </row>
    <row r="98" spans="1:3" s="19" customFormat="1" ht="31.5" x14ac:dyDescent="0.25">
      <c r="A98" s="34"/>
      <c r="B98" s="30" t="s">
        <v>121</v>
      </c>
      <c r="C98" s="40">
        <v>39399</v>
      </c>
    </row>
    <row r="99" spans="1:3" s="19" customFormat="1" ht="31.5" x14ac:dyDescent="0.25">
      <c r="A99" s="34" t="s">
        <v>122</v>
      </c>
      <c r="B99" s="32" t="s">
        <v>123</v>
      </c>
      <c r="C99" s="40">
        <v>0</v>
      </c>
    </row>
    <row r="100" spans="1:3" s="19" customFormat="1" ht="15.75" x14ac:dyDescent="0.25">
      <c r="A100" s="34"/>
      <c r="B100" s="30" t="s">
        <v>124</v>
      </c>
      <c r="C100" s="40">
        <v>335.34000000000003</v>
      </c>
    </row>
    <row r="101" spans="1:3" s="19" customFormat="1" ht="15.75" x14ac:dyDescent="0.25">
      <c r="A101" s="34"/>
      <c r="B101" s="30" t="s">
        <v>124</v>
      </c>
      <c r="C101" s="40">
        <v>223.56</v>
      </c>
    </row>
    <row r="102" spans="1:3" s="19" customFormat="1" ht="23.25" customHeight="1" x14ac:dyDescent="0.25">
      <c r="A102" s="34"/>
      <c r="B102" s="30" t="s">
        <v>125</v>
      </c>
      <c r="C102" s="40">
        <v>0</v>
      </c>
    </row>
    <row r="103" spans="1:3" s="19" customFormat="1" ht="15.75" x14ac:dyDescent="0.25">
      <c r="A103" s="34"/>
      <c r="B103" s="30" t="s">
        <v>126</v>
      </c>
      <c r="C103" s="40">
        <v>918.01</v>
      </c>
    </row>
    <row r="104" spans="1:3" s="19" customFormat="1" ht="15.75" x14ac:dyDescent="0.25">
      <c r="A104" s="34"/>
      <c r="B104" s="30" t="s">
        <v>127</v>
      </c>
      <c r="C104" s="40">
        <v>20.225999999999999</v>
      </c>
    </row>
    <row r="105" spans="1:3" s="19" customFormat="1" ht="15.75" x14ac:dyDescent="0.25">
      <c r="A105" s="34"/>
      <c r="B105" s="30" t="s">
        <v>128</v>
      </c>
      <c r="C105" s="40">
        <v>918.01</v>
      </c>
    </row>
    <row r="106" spans="1:3" s="19" customFormat="1" ht="15.75" x14ac:dyDescent="0.25">
      <c r="A106" s="34"/>
      <c r="B106" s="30" t="s">
        <v>129</v>
      </c>
      <c r="C106" s="40">
        <v>20.225999999999999</v>
      </c>
    </row>
    <row r="107" spans="1:3" s="19" customFormat="1" ht="15.75" x14ac:dyDescent="0.25">
      <c r="A107" s="34"/>
      <c r="B107" s="30" t="s">
        <v>130</v>
      </c>
      <c r="C107" s="40">
        <v>216.58</v>
      </c>
    </row>
    <row r="108" spans="1:3" s="19" customFormat="1" ht="31.5" x14ac:dyDescent="0.25">
      <c r="A108" s="34"/>
      <c r="B108" s="30" t="s">
        <v>131</v>
      </c>
      <c r="C108" s="40">
        <v>3745.44</v>
      </c>
    </row>
    <row r="109" spans="1:3" s="19" customFormat="1" ht="15.75" x14ac:dyDescent="0.25">
      <c r="A109" s="34"/>
      <c r="B109" s="30" t="s">
        <v>132</v>
      </c>
      <c r="C109" s="40">
        <v>0</v>
      </c>
    </row>
    <row r="110" spans="1:3" s="19" customFormat="1" ht="31.5" x14ac:dyDescent="0.25">
      <c r="A110" s="34" t="s">
        <v>133</v>
      </c>
      <c r="B110" s="32" t="s">
        <v>134</v>
      </c>
      <c r="C110" s="40">
        <v>0</v>
      </c>
    </row>
    <row r="111" spans="1:3" s="19" customFormat="1" ht="15.75" x14ac:dyDescent="0.25">
      <c r="A111" s="34"/>
      <c r="B111" s="30" t="s">
        <v>135</v>
      </c>
      <c r="C111" s="40">
        <v>5326.0199999999995</v>
      </c>
    </row>
    <row r="112" spans="1:3" s="19" customFormat="1" ht="15.75" x14ac:dyDescent="0.25">
      <c r="A112" s="34"/>
      <c r="B112" s="30" t="s">
        <v>136</v>
      </c>
      <c r="C112" s="40">
        <v>59.52</v>
      </c>
    </row>
    <row r="113" spans="1:3" s="19" customFormat="1" ht="31.5" x14ac:dyDescent="0.25">
      <c r="A113" s="34"/>
      <c r="B113" s="30" t="s">
        <v>137</v>
      </c>
      <c r="C113" s="40">
        <v>19486.847999999998</v>
      </c>
    </row>
    <row r="114" spans="1:3" s="19" customFormat="1" ht="15.75" x14ac:dyDescent="0.25">
      <c r="A114" s="34"/>
      <c r="B114" s="30" t="s">
        <v>138</v>
      </c>
      <c r="C114" s="40">
        <v>0</v>
      </c>
    </row>
    <row r="115" spans="1:3" s="19" customFormat="1" ht="15.75" x14ac:dyDescent="0.25">
      <c r="A115" s="34"/>
      <c r="B115" s="30" t="s">
        <v>139</v>
      </c>
      <c r="C115" s="40">
        <v>748.26</v>
      </c>
    </row>
    <row r="116" spans="1:3" s="19" customFormat="1" ht="15.75" x14ac:dyDescent="0.25">
      <c r="A116" s="34"/>
      <c r="B116" s="30" t="s">
        <v>140</v>
      </c>
      <c r="C116" s="40">
        <v>946.59999999999991</v>
      </c>
    </row>
    <row r="117" spans="1:3" s="19" customFormat="1" ht="15.75" x14ac:dyDescent="0.25">
      <c r="A117" s="34"/>
      <c r="B117" s="30" t="s">
        <v>141</v>
      </c>
      <c r="C117" s="40">
        <v>56354.01</v>
      </c>
    </row>
    <row r="118" spans="1:3" s="19" customFormat="1" ht="15.75" x14ac:dyDescent="0.25">
      <c r="A118" s="34"/>
      <c r="B118" s="30" t="s">
        <v>142</v>
      </c>
      <c r="C118" s="40">
        <v>24289.68</v>
      </c>
    </row>
    <row r="119" spans="1:3" s="19" customFormat="1" ht="15.75" x14ac:dyDescent="0.25">
      <c r="A119" s="34"/>
      <c r="B119" s="30" t="s">
        <v>143</v>
      </c>
      <c r="C119" s="40">
        <v>56354.01</v>
      </c>
    </row>
    <row r="120" spans="1:3" s="19" customFormat="1" ht="15.75" x14ac:dyDescent="0.25">
      <c r="A120" s="34"/>
      <c r="B120" s="32" t="s">
        <v>144</v>
      </c>
      <c r="C120" s="40">
        <v>56354.01</v>
      </c>
    </row>
    <row r="121" spans="1:3" s="19" customFormat="1" ht="15.75" x14ac:dyDescent="0.25">
      <c r="A121" s="34"/>
      <c r="B121" s="30" t="s">
        <v>145</v>
      </c>
      <c r="C121" s="40">
        <v>56354.01</v>
      </c>
    </row>
    <row r="122" spans="1:3" s="19" customFormat="1" ht="15.75" x14ac:dyDescent="0.25">
      <c r="A122" s="34"/>
      <c r="B122" s="30" t="s">
        <v>146</v>
      </c>
      <c r="C122" s="40">
        <v>24289.68</v>
      </c>
    </row>
    <row r="123" spans="1:3" s="19" customFormat="1" ht="15.75" x14ac:dyDescent="0.25">
      <c r="A123" s="34"/>
      <c r="B123" s="30" t="s">
        <v>147</v>
      </c>
      <c r="C123" s="40">
        <v>341.42400000000004</v>
      </c>
    </row>
    <row r="124" spans="1:3" s="19" customFormat="1" ht="15.75" x14ac:dyDescent="0.25">
      <c r="A124" s="34"/>
      <c r="B124" s="30" t="s">
        <v>148</v>
      </c>
      <c r="C124" s="40">
        <v>498.84000000000003</v>
      </c>
    </row>
    <row r="125" spans="1:3" s="19" customFormat="1" ht="15.75" x14ac:dyDescent="0.25">
      <c r="A125" s="34"/>
      <c r="B125" s="30" t="s">
        <v>149</v>
      </c>
      <c r="C125" s="40">
        <v>951.16</v>
      </c>
    </row>
    <row r="126" spans="1:3" s="19" customFormat="1" ht="15.75" x14ac:dyDescent="0.25">
      <c r="A126" s="34"/>
      <c r="B126" s="30" t="s">
        <v>150</v>
      </c>
      <c r="C126" s="40">
        <v>59753.94</v>
      </c>
    </row>
    <row r="127" spans="1:3" s="19" customFormat="1" ht="31.5" x14ac:dyDescent="0.25">
      <c r="A127" s="34"/>
      <c r="B127" s="30" t="s">
        <v>151</v>
      </c>
      <c r="C127" s="40">
        <v>834.91</v>
      </c>
    </row>
    <row r="128" spans="1:3" s="19" customFormat="1" ht="15.75" x14ac:dyDescent="0.25">
      <c r="A128" s="34"/>
      <c r="B128" s="30" t="s">
        <v>152</v>
      </c>
      <c r="C128" s="40">
        <v>55967.72</v>
      </c>
    </row>
    <row r="129" spans="1:6" s="19" customFormat="1" ht="31.5" x14ac:dyDescent="0.25">
      <c r="A129" s="34"/>
      <c r="B129" s="30" t="s">
        <v>153</v>
      </c>
      <c r="C129" s="40">
        <v>3422.4</v>
      </c>
    </row>
    <row r="130" spans="1:6" s="19" customFormat="1" ht="15.75" x14ac:dyDescent="0.25">
      <c r="A130" s="25"/>
      <c r="B130" s="32" t="s">
        <v>154</v>
      </c>
      <c r="C130" s="27">
        <f>SUM(C90:C129)</f>
        <v>480518.58400000003</v>
      </c>
    </row>
    <row r="131" spans="1:6" s="19" customFormat="1" ht="15.75" x14ac:dyDescent="0.25">
      <c r="A131" s="34"/>
      <c r="B131" s="32" t="s">
        <v>155</v>
      </c>
      <c r="C131" s="27">
        <v>140337.29999999996</v>
      </c>
    </row>
    <row r="132" spans="1:6" s="19" customFormat="1" ht="15.75" x14ac:dyDescent="0.25">
      <c r="A132" s="34" t="s">
        <v>156</v>
      </c>
      <c r="B132" s="32" t="s">
        <v>157</v>
      </c>
      <c r="C132" s="27">
        <f>C50+C60+C69+C75+C78+C79+C80+C87+C130+C131</f>
        <v>1116229.0403333334</v>
      </c>
    </row>
    <row r="133" spans="1:6" s="46" customFormat="1" ht="15" x14ac:dyDescent="0.25">
      <c r="A133" s="41"/>
      <c r="B133" s="42" t="s">
        <v>162</v>
      </c>
      <c r="C133" s="43">
        <v>778234.72</v>
      </c>
      <c r="D133" s="44"/>
      <c r="E133" s="45"/>
      <c r="F133" s="45"/>
    </row>
    <row r="134" spans="1:6" s="48" customFormat="1" ht="15" x14ac:dyDescent="0.25">
      <c r="A134" s="41"/>
      <c r="B134" s="42" t="s">
        <v>163</v>
      </c>
      <c r="C134" s="43">
        <v>763802.34</v>
      </c>
      <c r="D134" s="47"/>
      <c r="E134" s="47"/>
      <c r="F134" s="47"/>
    </row>
    <row r="135" spans="1:6" s="48" customFormat="1" ht="15" x14ac:dyDescent="0.25">
      <c r="A135" s="41"/>
      <c r="B135" s="42" t="s">
        <v>167</v>
      </c>
      <c r="C135" s="43">
        <v>10505.35</v>
      </c>
      <c r="D135" s="47"/>
      <c r="E135" s="47"/>
      <c r="F135" s="47"/>
    </row>
    <row r="136" spans="1:6" s="48" customFormat="1" ht="15" x14ac:dyDescent="0.25">
      <c r="A136" s="41"/>
      <c r="B136" s="42" t="s">
        <v>165</v>
      </c>
      <c r="C136" s="49">
        <f>C134+C135-C132</f>
        <v>-341921.35033333348</v>
      </c>
      <c r="D136" s="45"/>
      <c r="E136" s="45"/>
      <c r="F136" s="45"/>
    </row>
    <row r="137" spans="1:6" s="48" customFormat="1" ht="15" x14ac:dyDescent="0.25">
      <c r="A137" s="41"/>
      <c r="B137" s="42" t="s">
        <v>164</v>
      </c>
      <c r="C137" s="49">
        <f>C41+C136</f>
        <v>-46261.425670666795</v>
      </c>
      <c r="D137" s="45"/>
      <c r="E137" s="45"/>
      <c r="F137" s="45"/>
    </row>
    <row r="138" spans="1:6" s="50" customFormat="1" ht="15" x14ac:dyDescent="0.2">
      <c r="C138" s="51"/>
    </row>
    <row r="139" spans="1:6" s="50" customFormat="1" ht="15" x14ac:dyDescent="0.2">
      <c r="C139" s="51"/>
    </row>
    <row r="140" spans="1:6" s="50" customFormat="1" ht="15" x14ac:dyDescent="0.2">
      <c r="C140" s="51"/>
    </row>
    <row r="141" spans="1:6" s="50" customFormat="1" ht="15" x14ac:dyDescent="0.2">
      <c r="C141" s="51"/>
    </row>
    <row r="142" spans="1:6" s="50" customFormat="1" ht="15" x14ac:dyDescent="0.2">
      <c r="C142" s="51"/>
    </row>
    <row r="143" spans="1:6" s="50" customFormat="1" ht="15" x14ac:dyDescent="0.2">
      <c r="C143" s="51"/>
    </row>
    <row r="144" spans="1:6" s="50" customFormat="1" ht="15" x14ac:dyDescent="0.2">
      <c r="C144" s="51"/>
    </row>
    <row r="145" spans="1:3" s="50" customFormat="1" ht="15" x14ac:dyDescent="0.2">
      <c r="C145" s="51"/>
    </row>
    <row r="146" spans="1:3" s="18" customFormat="1" x14ac:dyDescent="0.25">
      <c r="A146" s="52"/>
      <c r="B146" s="52"/>
    </row>
    <row r="147" spans="1:3" s="19" customFormat="1" x14ac:dyDescent="0.25"/>
  </sheetData>
  <mergeCells count="4">
    <mergeCell ref="A146:B146"/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2022-02-03T07:53:52Z</dcterms:created>
  <dcterms:modified xsi:type="dcterms:W3CDTF">2022-03-21T07:39:57Z</dcterms:modified>
</cp:coreProperties>
</file>