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3" i="1"/>
  <c r="C51"/>
  <c r="C59"/>
  <c r="C72"/>
  <c r="C81"/>
  <c r="C88"/>
  <c r="C91"/>
  <c r="C101"/>
  <c r="C126"/>
  <c r="C128"/>
  <c r="C132"/>
  <c r="A29"/>
  <c r="A30"/>
  <c r="A31"/>
  <c r="A32"/>
  <c r="A33"/>
  <c r="A34"/>
  <c r="B9"/>
</calcChain>
</file>

<file path=xl/sharedStrings.xml><?xml version="1.0" encoding="utf-8"?>
<sst xmlns="http://schemas.openxmlformats.org/spreadsheetml/2006/main" count="166" uniqueCount="165">
  <si>
    <t xml:space="preserve">Затраты на управление, содержание и текущий ремонт общедомового оборудования </t>
  </si>
  <si>
    <t>многоквартирного жилого дома</t>
  </si>
  <si>
    <t>ул.Набережная, 10 А</t>
  </si>
  <si>
    <t xml:space="preserve">    Натуральные показатели и технические характеристики</t>
  </si>
  <si>
    <t>Общая площадь жилых помещений</t>
  </si>
  <si>
    <t>Уборочная площадь элементов л/клеток</t>
  </si>
  <si>
    <t>Уборочная площадь лестничных клеток</t>
  </si>
  <si>
    <t xml:space="preserve"> - нижних 2-х этажей</t>
  </si>
  <si>
    <t xml:space="preserve"> - выше 2-го этажа</t>
  </si>
  <si>
    <t>Численность проживающий людей</t>
  </si>
  <si>
    <t>Количество мусоропроводов</t>
  </si>
  <si>
    <t>Площадь мусороприемных камер</t>
  </si>
  <si>
    <t>Количество клапанов мусоропровода</t>
  </si>
  <si>
    <t>Длина ствола мусоропровода</t>
  </si>
  <si>
    <t>Площадь чердаков</t>
  </si>
  <si>
    <t>Площадь подвала</t>
  </si>
  <si>
    <t>Площадь  кровли (уборка мусора)</t>
  </si>
  <si>
    <t>Площадь придомовой территории (ручная уборка лето)</t>
  </si>
  <si>
    <t>Площадь проездов (механизированная уборка)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</si>
  <si>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</si>
  <si>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</si>
  <si>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</si>
  <si>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Количество общедомовых приборовэлектроэнергии</t>
  </si>
  <si>
    <t>Норматив накопления твердых бытовых отходов на 1 человека в месяц</t>
  </si>
  <si>
    <t>Количество лифтов</t>
  </si>
  <si>
    <t>Площадь пола кабины лифта</t>
  </si>
  <si>
    <t>Площадь элементов кабины лифта</t>
  </si>
  <si>
    <t>Площадь газонов</t>
  </si>
  <si>
    <t>1.1</t>
  </si>
  <si>
    <t>Влажное подметание лестничных площадок и маршей нижних 2-х этажей</t>
  </si>
  <si>
    <t>Влажное подметание лестничных площадок и маршей выше  2-го этажа</t>
  </si>
  <si>
    <t>1.2</t>
  </si>
  <si>
    <t>Мытье лестничных площадок и маршей нижних 2-х этажей</t>
  </si>
  <si>
    <t>1.3</t>
  </si>
  <si>
    <t>Мытье лестничных площадок и маршей выше 2-го этажа</t>
  </si>
  <si>
    <t>1.4</t>
  </si>
  <si>
    <t>Влажная протирка стен, дверей, плафонов, оконных  решеток, отопит.приборов, чердачных лестниц, шкафов для эл. счетчиков, почтовых ящиков</t>
  </si>
  <si>
    <t>Очистка кровель от мусора (30%)</t>
  </si>
  <si>
    <t>Техническое содержание лифтов</t>
  </si>
  <si>
    <t>ПТО лифтов</t>
  </si>
  <si>
    <t xml:space="preserve">            ИТОГО по п. 1 :</t>
  </si>
  <si>
    <t>2. Содержание мусоропроводов</t>
  </si>
  <si>
    <t>2.1.</t>
  </si>
  <si>
    <t>Очистка и и дезинфекция клапанов</t>
  </si>
  <si>
    <t>2.2.</t>
  </si>
  <si>
    <t>Подметание пола камер</t>
  </si>
  <si>
    <t>2.3.</t>
  </si>
  <si>
    <t>Удаление мусора из камер</t>
  </si>
  <si>
    <t>2.4.</t>
  </si>
  <si>
    <t>дезинфекция мусоросборников</t>
  </si>
  <si>
    <t>2.5.</t>
  </si>
  <si>
    <t>дезинфекция мусороприемных камер</t>
  </si>
  <si>
    <t>2.6.</t>
  </si>
  <si>
    <t>устранение засоров (клапанов)</t>
  </si>
  <si>
    <t xml:space="preserve">            ИТОГО по п. 2 :</t>
  </si>
  <si>
    <t>Подметание придомовой территории в летний период</t>
  </si>
  <si>
    <t>Подметание придомовой территории после кошения</t>
  </si>
  <si>
    <t>Уборка мусора с газона в летний период (листья и сучья)</t>
  </si>
  <si>
    <t>Уборка мусора с газона в летний период (случайный мусор))</t>
  </si>
  <si>
    <t>Подметание снега выше 2-х см</t>
  </si>
  <si>
    <t>Подметание снега до 2-х см</t>
  </si>
  <si>
    <t>Очистка урн (урн в наличии нет)</t>
  </si>
  <si>
    <t>Посыпка пешеходных дорожек и проездов противогололедными материалами шириной 0,5м</t>
  </si>
  <si>
    <t>Очистка пешеходных дорожек, отмостки, крылец, площадок у подъезда, конт площадок  и проездов вдоль бордюров шириной 0,5 м от наледи и льда</t>
  </si>
  <si>
    <t>Механизированная уборка внутридворовых проездов, очистка территории от уплотненного снега толщиной 20см</t>
  </si>
  <si>
    <t>Кошение газонов</t>
  </si>
  <si>
    <t xml:space="preserve">            ИТОГО по п. 3 :</t>
  </si>
  <si>
    <t>3.1.</t>
  </si>
  <si>
    <t>Ремонт, регулировка, промывка, испытание, консервация, расконсервация системы центрального отопления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</si>
  <si>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</si>
  <si>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</si>
  <si>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</si>
  <si>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</si>
  <si>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</si>
  <si>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>Замена ламп освещения подъездов, подвалов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</si>
  <si>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</si>
  <si>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</si>
  <si>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</si>
  <si>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</si>
  <si>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Проведение технических осмотров, ремонтов и устранение незначительных неисправностей в системах водоснабжения, канализации</t>
  </si>
  <si>
    <t>Ершение канализационного лежака (прочистка)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</si>
  <si>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</si>
  <si>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</si>
  <si>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Диспетчерское обслуживание</t>
  </si>
  <si>
    <t xml:space="preserve">            ИТОГО по п. 5 :</t>
  </si>
  <si>
    <t>Обслуживание общедомовых приборов учета тепла</t>
  </si>
  <si>
    <t>Обслуживание общедомовых приборов учета воды</t>
  </si>
  <si>
    <t>Снятие и запись показаний, обработка информации и занесение в компьютер, передача данных энергоснабжающей организации (тепло)</t>
  </si>
  <si>
    <t>Снятие и запись показаний, обработка информации и занесение в компьютер, передача данных энергоснабжающей организации (вода)</t>
  </si>
  <si>
    <t>Снятие и запись показаний, обработка информации и занесение в компьютер, передача данных энергоснабжающей организации (эл.энергия)</t>
  </si>
  <si>
    <t>Поверка общедомовых приборов учета тепла</t>
  </si>
  <si>
    <t>Текущий ремонт электрооборудования (непредвиденные работы</t>
  </si>
  <si>
    <t>смена светильника в МОП СА-18</t>
  </si>
  <si>
    <t>Текущий ремонт систем водоснабжения и водоотведения (непредвиденные работы</t>
  </si>
  <si>
    <t>устранение свища на стояке ХВС (кв.№43)</t>
  </si>
  <si>
    <t>установка хомута на стояке ХВС (кв.16)</t>
  </si>
  <si>
    <t>устранение засора канализационного выпуска Ду 100мм</t>
  </si>
  <si>
    <t>установка хомута на стояке ХВС (кв.№ 51)</t>
  </si>
  <si>
    <t>замена участков стояков ХВС и ГВС Ду25</t>
  </si>
  <si>
    <t>устранение засора  канализационного выпуска Ду 100 мм (2 раза)</t>
  </si>
  <si>
    <t>установка заглушки на вентиле ГВС в ИТП:</t>
  </si>
  <si>
    <t>а</t>
  </si>
  <si>
    <t xml:space="preserve">установка пробки радиаторной </t>
  </si>
  <si>
    <t>б</t>
  </si>
  <si>
    <t>уплотнение соединений силиконовым герметиком, лтном сантехническим)</t>
  </si>
  <si>
    <t>замена участка стояка ХВС труба ВГП Ду 32*3,2 (кв.№27)</t>
  </si>
  <si>
    <t>сварочные работы (кв.№27)</t>
  </si>
  <si>
    <t>установка хомута на стояке ХВС (кв.№50)</t>
  </si>
  <si>
    <t>замена участка стояка ХВС в перекрытии (кв.№№2,8) труба ВГП Ду 25мм</t>
  </si>
  <si>
    <t>сварочные работы (кв.2,8)</t>
  </si>
  <si>
    <t>устранение засора канализационного стояка Ду 50мм (подвал-квартира №14)</t>
  </si>
  <si>
    <t xml:space="preserve"> 9.3</t>
  </si>
  <si>
    <t>Текущий ремонт систем конструкт.элементов) (непредвиденные работы</t>
  </si>
  <si>
    <t>укрепление порога тамбурной двери</t>
  </si>
  <si>
    <t>открытие продухов в фундаменте</t>
  </si>
  <si>
    <t>демонтаж-монтаж клапана мусоропровода для устранения засора (3 этаж)</t>
  </si>
  <si>
    <t>заделка продухов в фундаменте</t>
  </si>
  <si>
    <t xml:space="preserve">            ИТОГО по п. 9 :</t>
  </si>
  <si>
    <t xml:space="preserve">   Сумма затрат по дому   :</t>
  </si>
  <si>
    <t>по управлению и обслуживанию</t>
  </si>
  <si>
    <t>МКД по ул.Набережная 10а</t>
  </si>
  <si>
    <t xml:space="preserve">Отчет за 2022 г. </t>
  </si>
  <si>
    <t>Результат на 01.01.2022г. ("+" экономия, "-" перерасход)</t>
  </si>
  <si>
    <t xml:space="preserve">Итого начислено населению </t>
  </si>
  <si>
    <t xml:space="preserve">Итого оплачено населением </t>
  </si>
  <si>
    <t>Доход от аренды (Ростелеком)</t>
  </si>
  <si>
    <t>Результат накоплением "+" - экономия "-" - перерасход</t>
  </si>
  <si>
    <t>Результат за 2022 год "+" - экономия "-" - перерасход</t>
  </si>
  <si>
    <t xml:space="preserve"> 1.5.</t>
  </si>
  <si>
    <t>1.6</t>
  </si>
  <si>
    <t xml:space="preserve">  1. Содержание помещений общего пользования</t>
  </si>
  <si>
    <t>1.7</t>
  </si>
  <si>
    <t>3. Уборка придомовой территории, входящей в состав общего имущества</t>
  </si>
  <si>
    <t>3.2.</t>
  </si>
  <si>
    <t xml:space="preserve"> 3.3 </t>
  </si>
  <si>
    <t xml:space="preserve"> 3.4</t>
  </si>
  <si>
    <t xml:space="preserve"> 3.5 </t>
  </si>
  <si>
    <t>3.6.</t>
  </si>
  <si>
    <t>3.7.</t>
  </si>
  <si>
    <t>3.8.</t>
  </si>
  <si>
    <t xml:space="preserve"> 3.9</t>
  </si>
  <si>
    <t>3.10.</t>
  </si>
  <si>
    <t>4. Подготовка многоквартирного дома к сезонной эксплуатации</t>
  </si>
  <si>
    <t>5. Проведение технических осмотров и мелкий ремонт</t>
  </si>
  <si>
    <t>5.1.</t>
  </si>
  <si>
    <t>5.2.</t>
  </si>
  <si>
    <t>5.3.</t>
  </si>
  <si>
    <t>5.4.</t>
  </si>
  <si>
    <t xml:space="preserve"> 5.5</t>
  </si>
  <si>
    <t>6.Аварийное обслуживание внутридомового инжен.сантехнич. и эл.технического оборудования</t>
  </si>
  <si>
    <t xml:space="preserve"> 6.1</t>
  </si>
  <si>
    <t xml:space="preserve">            ИТОГО по п. 6 :</t>
  </si>
  <si>
    <t>7.Дератизация</t>
  </si>
  <si>
    <t>8.Дезинсекция</t>
  </si>
  <si>
    <t>9.Поверка и обслуживание общедомовых приборов учета.</t>
  </si>
  <si>
    <t xml:space="preserve"> 9.1</t>
  </si>
  <si>
    <t xml:space="preserve"> 9.2</t>
  </si>
  <si>
    <t xml:space="preserve"> 9.5</t>
  </si>
  <si>
    <t xml:space="preserve"> 9.4</t>
  </si>
  <si>
    <t xml:space="preserve"> 9.6</t>
  </si>
  <si>
    <t>10. Текущий ремонт   Непредвиденные работы</t>
  </si>
  <si>
    <t>10.1.</t>
  </si>
  <si>
    <t>10.2.</t>
  </si>
  <si>
    <t xml:space="preserve"> 10.3</t>
  </si>
  <si>
    <t>11.Управление многоквартирным домом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</si>
</sst>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56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2" fontId="5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3" fillId="0" borderId="1" xfId="0" applyNumberFormat="1" applyFont="1" applyFill="1" applyBorder="1" applyAlignment="1">
      <alignment vertical="center"/>
    </xf>
    <xf numFmtId="16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2" applyNumberFormat="1" applyFont="1" applyFill="1" applyBorder="1" applyAlignment="1">
      <alignment wrapText="1"/>
    </xf>
    <xf numFmtId="2" fontId="3" fillId="0" borderId="1" xfId="2" applyNumberFormat="1" applyFont="1" applyBorder="1" applyAlignment="1">
      <alignment wrapText="1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8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3" fillId="0" borderId="1" xfId="1" applyFont="1" applyBorder="1" applyAlignment="1">
      <alignment horizontal="center" wrapText="1"/>
    </xf>
    <xf numFmtId="0" fontId="3" fillId="0" borderId="1" xfId="1" applyFont="1" applyBorder="1" applyAlignment="1">
      <alignment wrapText="1"/>
    </xf>
    <xf numFmtId="2" fontId="5" fillId="0" borderId="0" xfId="1" applyNumberFormat="1" applyFont="1"/>
    <xf numFmtId="0" fontId="5" fillId="0" borderId="0" xfId="0" applyFont="1" applyBorder="1" applyAlignment="1">
      <alignment vertical="center"/>
    </xf>
    <xf numFmtId="0" fontId="5" fillId="0" borderId="0" xfId="1" applyFont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 applyFill="1" applyAlignment="1">
      <alignment horizontal="left"/>
    </xf>
    <xf numFmtId="0" fontId="7" fillId="0" borderId="0" xfId="0" applyFont="1" applyFill="1"/>
    <xf numFmtId="0" fontId="5" fillId="0" borderId="0" xfId="0" applyFont="1" applyFill="1" applyAlignment="1">
      <alignment horizontal="left" vertical="center"/>
    </xf>
    <xf numFmtId="0" fontId="3" fillId="0" borderId="0" xfId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2"/>
  <sheetViews>
    <sheetView tabSelected="1" topLeftCell="A115" workbookViewId="0">
      <selection activeCell="B129" sqref="B129"/>
    </sheetView>
  </sheetViews>
  <sheetFormatPr defaultColWidth="9.5546875" defaultRowHeight="15.6"/>
  <cols>
    <col min="1" max="1" width="7.88671875" style="49" customWidth="1"/>
    <col min="2" max="2" width="77.5546875" style="50" customWidth="1"/>
    <col min="3" max="3" width="15.109375" style="51" customWidth="1"/>
    <col min="4" max="200" width="9.109375" style="51" customWidth="1"/>
    <col min="201" max="201" width="8.6640625" style="51" customWidth="1"/>
    <col min="202" max="202" width="53.6640625" style="51" customWidth="1"/>
    <col min="203" max="206" width="9.33203125" style="51" customWidth="1"/>
    <col min="207" max="207" width="11.109375" style="51" customWidth="1"/>
    <col min="208" max="211" width="9.33203125" style="51" customWidth="1"/>
    <col min="212" max="212" width="11.6640625" style="51" customWidth="1"/>
    <col min="213" max="220" width="9.33203125" style="51" customWidth="1"/>
    <col min="221" max="255" width="9.109375" style="51" customWidth="1"/>
    <col min="256" max="16384" width="9.5546875" style="51"/>
  </cols>
  <sheetData>
    <row r="1" spans="1:2" s="27" customFormat="1" hidden="1">
      <c r="A1" s="25"/>
      <c r="B1" s="26" t="s">
        <v>0</v>
      </c>
    </row>
    <row r="2" spans="1:2" s="27" customFormat="1" hidden="1">
      <c r="A2" s="25"/>
      <c r="B2" s="26" t="s">
        <v>1</v>
      </c>
    </row>
    <row r="3" spans="1:2" s="27" customFormat="1" ht="16.2" hidden="1">
      <c r="A3" s="25"/>
      <c r="B3" s="28" t="s">
        <v>2</v>
      </c>
    </row>
    <row r="4" spans="1:2" s="27" customFormat="1" ht="11.25" hidden="1" customHeight="1">
      <c r="A4" s="29"/>
      <c r="B4" s="30"/>
    </row>
    <row r="5" spans="1:2" s="27" customFormat="1" ht="11.25" hidden="1" customHeight="1">
      <c r="A5" s="31"/>
      <c r="B5" s="32"/>
    </row>
    <row r="6" spans="1:2" s="27" customFormat="1" ht="11.25" hidden="1" customHeight="1">
      <c r="A6" s="31"/>
      <c r="B6" s="32"/>
    </row>
    <row r="7" spans="1:2" s="27" customFormat="1" ht="11.25" hidden="1" customHeight="1">
      <c r="A7" s="31"/>
      <c r="B7" s="32"/>
    </row>
    <row r="8" spans="1:2" s="27" customFormat="1" ht="11.25" hidden="1" customHeight="1">
      <c r="A8" s="33"/>
      <c r="B8" s="34"/>
    </row>
    <row r="9" spans="1:2" s="27" customFormat="1" hidden="1">
      <c r="A9" s="16">
        <v>1</v>
      </c>
      <c r="B9" s="24">
        <f>A9+1</f>
        <v>2</v>
      </c>
    </row>
    <row r="10" spans="1:2" s="27" customFormat="1" ht="16.2" hidden="1">
      <c r="A10" s="16"/>
      <c r="B10" s="5" t="s">
        <v>3</v>
      </c>
    </row>
    <row r="11" spans="1:2" s="27" customFormat="1" hidden="1">
      <c r="A11" s="4">
        <v>1</v>
      </c>
      <c r="B11" s="35" t="s">
        <v>4</v>
      </c>
    </row>
    <row r="12" spans="1:2" s="27" customFormat="1" hidden="1">
      <c r="A12" s="4">
        <v>2</v>
      </c>
      <c r="B12" s="35" t="s">
        <v>5</v>
      </c>
    </row>
    <row r="13" spans="1:2" s="27" customFormat="1" hidden="1">
      <c r="A13" s="4"/>
      <c r="B13" s="35" t="s">
        <v>6</v>
      </c>
    </row>
    <row r="14" spans="1:2" s="27" customFormat="1" hidden="1">
      <c r="A14" s="4"/>
      <c r="B14" s="35" t="s">
        <v>7</v>
      </c>
    </row>
    <row r="15" spans="1:2" s="27" customFormat="1" hidden="1">
      <c r="A15" s="4"/>
      <c r="B15" s="35" t="s">
        <v>8</v>
      </c>
    </row>
    <row r="16" spans="1:2" s="27" customFormat="1" hidden="1">
      <c r="A16" s="4">
        <v>3</v>
      </c>
      <c r="B16" s="35" t="s">
        <v>9</v>
      </c>
    </row>
    <row r="17" spans="1:2" s="27" customFormat="1" hidden="1">
      <c r="A17" s="4"/>
      <c r="B17" s="35" t="s">
        <v>10</v>
      </c>
    </row>
    <row r="18" spans="1:2" s="27" customFormat="1" hidden="1">
      <c r="A18" s="4">
        <v>4</v>
      </c>
      <c r="B18" s="35" t="s">
        <v>11</v>
      </c>
    </row>
    <row r="19" spans="1:2" s="27" customFormat="1" hidden="1">
      <c r="A19" s="4">
        <v>5</v>
      </c>
      <c r="B19" s="35" t="s">
        <v>12</v>
      </c>
    </row>
    <row r="20" spans="1:2" s="27" customFormat="1" hidden="1">
      <c r="A20" s="4">
        <v>6</v>
      </c>
      <c r="B20" s="35" t="s">
        <v>13</v>
      </c>
    </row>
    <row r="21" spans="1:2" s="27" customFormat="1" hidden="1">
      <c r="A21" s="4">
        <v>7</v>
      </c>
      <c r="B21" s="35" t="s">
        <v>14</v>
      </c>
    </row>
    <row r="22" spans="1:2" s="27" customFormat="1" hidden="1">
      <c r="A22" s="4">
        <v>8</v>
      </c>
      <c r="B22" s="35" t="s">
        <v>15</v>
      </c>
    </row>
    <row r="23" spans="1:2" s="27" customFormat="1" hidden="1">
      <c r="A23" s="4">
        <v>9</v>
      </c>
      <c r="B23" s="35" t="s">
        <v>16</v>
      </c>
    </row>
    <row r="24" spans="1:2" s="27" customFormat="1" hidden="1">
      <c r="A24" s="4">
        <v>10</v>
      </c>
      <c r="B24" s="8" t="s">
        <v>17</v>
      </c>
    </row>
    <row r="25" spans="1:2" s="27" customFormat="1" hidden="1">
      <c r="A25" s="4">
        <v>11</v>
      </c>
      <c r="B25" s="8" t="s">
        <v>18</v>
      </c>
    </row>
    <row r="26" spans="1:2" s="27" customFormat="1" hidden="1">
      <c r="A26" s="4">
        <v>12</v>
      </c>
      <c r="B26" s="8" t="s">
        <v>19</v>
      </c>
    </row>
    <row r="27" spans="1:2" s="27" customFormat="1" hidden="1">
      <c r="A27" s="4">
        <v>13</v>
      </c>
      <c r="B27" s="8" t="s">
        <v>20</v>
      </c>
    </row>
    <row r="28" spans="1:2" s="27" customFormat="1" hidden="1">
      <c r="A28" s="4">
        <v>14</v>
      </c>
      <c r="B28" s="8" t="s">
        <v>21</v>
      </c>
    </row>
    <row r="29" spans="1:2" s="27" customFormat="1" hidden="1">
      <c r="A29" s="4">
        <f t="shared" ref="A29:A34" si="0">A28+1</f>
        <v>15</v>
      </c>
      <c r="B29" s="8" t="s">
        <v>22</v>
      </c>
    </row>
    <row r="30" spans="1:2" s="27" customFormat="1" hidden="1">
      <c r="A30" s="4">
        <f t="shared" si="0"/>
        <v>16</v>
      </c>
      <c r="B30" s="8" t="s">
        <v>23</v>
      </c>
    </row>
    <row r="31" spans="1:2" s="27" customFormat="1" hidden="1">
      <c r="A31" s="4">
        <f t="shared" si="0"/>
        <v>17</v>
      </c>
      <c r="B31" s="8" t="s">
        <v>24</v>
      </c>
    </row>
    <row r="32" spans="1:2" s="27" customFormat="1" hidden="1">
      <c r="A32" s="4">
        <f t="shared" si="0"/>
        <v>18</v>
      </c>
      <c r="B32" s="8" t="s">
        <v>25</v>
      </c>
    </row>
    <row r="33" spans="1:3" s="27" customFormat="1" hidden="1">
      <c r="A33" s="4">
        <f t="shared" si="0"/>
        <v>19</v>
      </c>
      <c r="B33" s="8" t="s">
        <v>26</v>
      </c>
    </row>
    <row r="34" spans="1:3" s="27" customFormat="1" hidden="1">
      <c r="A34" s="4">
        <f t="shared" si="0"/>
        <v>20</v>
      </c>
      <c r="B34" s="8" t="s">
        <v>27</v>
      </c>
    </row>
    <row r="35" spans="1:3" s="27" customFormat="1" hidden="1">
      <c r="A35" s="4"/>
      <c r="B35" s="8"/>
    </row>
    <row r="36" spans="1:3" s="27" customFormat="1" hidden="1">
      <c r="A36" s="36"/>
      <c r="B36" s="36"/>
    </row>
    <row r="37" spans="1:3" s="39" customFormat="1">
      <c r="A37" s="53" t="s">
        <v>121</v>
      </c>
      <c r="B37" s="53"/>
      <c r="C37" s="38"/>
    </row>
    <row r="38" spans="1:3" s="39" customFormat="1">
      <c r="A38" s="53" t="s">
        <v>119</v>
      </c>
      <c r="B38" s="53"/>
      <c r="C38" s="38"/>
    </row>
    <row r="39" spans="1:3" s="39" customFormat="1">
      <c r="A39" s="53" t="s">
        <v>120</v>
      </c>
      <c r="B39" s="53"/>
      <c r="C39" s="38"/>
    </row>
    <row r="40" spans="1:3" s="39" customFormat="1">
      <c r="A40" s="37"/>
      <c r="B40" s="37"/>
      <c r="C40" s="38"/>
    </row>
    <row r="41" spans="1:3" s="39" customFormat="1" ht="16.2">
      <c r="A41" s="1"/>
      <c r="B41" s="2" t="s">
        <v>122</v>
      </c>
      <c r="C41" s="3">
        <v>102749.3594400002</v>
      </c>
    </row>
    <row r="42" spans="1:3" s="27" customFormat="1">
      <c r="A42" s="4"/>
      <c r="B42" s="24" t="s">
        <v>130</v>
      </c>
      <c r="C42" s="6"/>
    </row>
    <row r="43" spans="1:3" s="27" customFormat="1">
      <c r="A43" s="7" t="s">
        <v>28</v>
      </c>
      <c r="B43" s="8" t="s">
        <v>29</v>
      </c>
      <c r="C43" s="9">
        <v>27714.336000000007</v>
      </c>
    </row>
    <row r="44" spans="1:3" s="27" customFormat="1">
      <c r="A44" s="10"/>
      <c r="B44" s="8" t="s">
        <v>30</v>
      </c>
      <c r="C44" s="9">
        <v>47872.247999999992</v>
      </c>
    </row>
    <row r="45" spans="1:3" s="27" customFormat="1">
      <c r="A45" s="7" t="s">
        <v>31</v>
      </c>
      <c r="B45" s="8" t="s">
        <v>32</v>
      </c>
      <c r="C45" s="9">
        <v>17568.863999999998</v>
      </c>
    </row>
    <row r="46" spans="1:3" s="27" customFormat="1">
      <c r="A46" s="7" t="s">
        <v>33</v>
      </c>
      <c r="B46" s="8" t="s">
        <v>34</v>
      </c>
      <c r="C46" s="9">
        <v>56019.371999999988</v>
      </c>
    </row>
    <row r="47" spans="1:3" s="27" customFormat="1" ht="46.8">
      <c r="A47" s="7" t="s">
        <v>35</v>
      </c>
      <c r="B47" s="8" t="s">
        <v>36</v>
      </c>
      <c r="C47" s="9">
        <v>6978.2916000000005</v>
      </c>
    </row>
    <row r="48" spans="1:3" s="27" customFormat="1">
      <c r="A48" s="4" t="s">
        <v>128</v>
      </c>
      <c r="B48" s="8" t="s">
        <v>37</v>
      </c>
      <c r="C48" s="9">
        <v>2792.1</v>
      </c>
    </row>
    <row r="49" spans="1:3" s="27" customFormat="1">
      <c r="A49" s="7" t="s">
        <v>129</v>
      </c>
      <c r="B49" s="8" t="s">
        <v>38</v>
      </c>
      <c r="C49" s="9">
        <v>68400</v>
      </c>
    </row>
    <row r="50" spans="1:3" s="27" customFormat="1">
      <c r="A50" s="7" t="s">
        <v>131</v>
      </c>
      <c r="B50" s="8" t="s">
        <v>39</v>
      </c>
      <c r="C50" s="9">
        <v>4950</v>
      </c>
    </row>
    <row r="51" spans="1:3" s="27" customFormat="1">
      <c r="A51" s="4"/>
      <c r="B51" s="12" t="s">
        <v>40</v>
      </c>
      <c r="C51" s="13">
        <f>SUM(C43:C50)</f>
        <v>232295.21160000001</v>
      </c>
    </row>
    <row r="52" spans="1:3" s="27" customFormat="1">
      <c r="A52" s="4"/>
      <c r="B52" s="12" t="s">
        <v>41</v>
      </c>
      <c r="C52" s="9"/>
    </row>
    <row r="53" spans="1:3" s="27" customFormat="1">
      <c r="A53" s="4" t="s">
        <v>42</v>
      </c>
      <c r="B53" s="8" t="s">
        <v>43</v>
      </c>
      <c r="C53" s="9">
        <v>4384.7999999999984</v>
      </c>
    </row>
    <row r="54" spans="1:3" s="27" customFormat="1">
      <c r="A54" s="4" t="s">
        <v>44</v>
      </c>
      <c r="B54" s="8" t="s">
        <v>45</v>
      </c>
      <c r="C54" s="9">
        <v>4758.6280000000006</v>
      </c>
    </row>
    <row r="55" spans="1:3" s="27" customFormat="1">
      <c r="A55" s="4" t="s">
        <v>46</v>
      </c>
      <c r="B55" s="8" t="s">
        <v>47</v>
      </c>
      <c r="C55" s="9">
        <v>13771.723680000001</v>
      </c>
    </row>
    <row r="56" spans="1:3" s="27" customFormat="1">
      <c r="A56" s="4" t="s">
        <v>48</v>
      </c>
      <c r="B56" s="8" t="s">
        <v>49</v>
      </c>
      <c r="C56" s="9">
        <v>0</v>
      </c>
    </row>
    <row r="57" spans="1:3" s="27" customFormat="1">
      <c r="A57" s="4" t="s">
        <v>50</v>
      </c>
      <c r="B57" s="8" t="s">
        <v>51</v>
      </c>
      <c r="C57" s="9">
        <v>0</v>
      </c>
    </row>
    <row r="58" spans="1:3" s="27" customFormat="1">
      <c r="A58" s="4" t="s">
        <v>52</v>
      </c>
      <c r="B58" s="8" t="s">
        <v>53</v>
      </c>
      <c r="C58" s="9">
        <v>0</v>
      </c>
    </row>
    <row r="59" spans="1:3" s="27" customFormat="1">
      <c r="A59" s="4"/>
      <c r="B59" s="12" t="s">
        <v>54</v>
      </c>
      <c r="C59" s="13">
        <f>SUM(C53:C58)</f>
        <v>22915.151680000003</v>
      </c>
    </row>
    <row r="60" spans="1:3" s="27" customFormat="1">
      <c r="A60" s="4"/>
      <c r="B60" s="24" t="s">
        <v>132</v>
      </c>
      <c r="C60" s="9"/>
    </row>
    <row r="61" spans="1:3" s="27" customFormat="1">
      <c r="A61" s="4" t="s">
        <v>67</v>
      </c>
      <c r="B61" s="8" t="s">
        <v>55</v>
      </c>
      <c r="C61" s="9">
        <v>7046</v>
      </c>
    </row>
    <row r="62" spans="1:3" s="27" customFormat="1">
      <c r="A62" s="4"/>
      <c r="B62" s="8" t="s">
        <v>56</v>
      </c>
      <c r="C62" s="9">
        <v>0</v>
      </c>
    </row>
    <row r="63" spans="1:3" s="27" customFormat="1">
      <c r="A63" s="10" t="s">
        <v>133</v>
      </c>
      <c r="B63" s="8" t="s">
        <v>57</v>
      </c>
      <c r="C63" s="9">
        <v>0</v>
      </c>
    </row>
    <row r="64" spans="1:3" s="27" customFormat="1">
      <c r="A64" s="10" t="s">
        <v>134</v>
      </c>
      <c r="B64" s="8" t="s">
        <v>58</v>
      </c>
      <c r="C64" s="9">
        <v>0</v>
      </c>
    </row>
    <row r="65" spans="1:3" s="27" customFormat="1">
      <c r="A65" s="10" t="s">
        <v>135</v>
      </c>
      <c r="B65" s="8" t="s">
        <v>59</v>
      </c>
      <c r="C65" s="9">
        <v>9501.0719999999983</v>
      </c>
    </row>
    <row r="66" spans="1:3" s="27" customFormat="1">
      <c r="A66" s="10" t="s">
        <v>136</v>
      </c>
      <c r="B66" s="8" t="s">
        <v>60</v>
      </c>
      <c r="C66" s="9">
        <v>8208.2909999999993</v>
      </c>
    </row>
    <row r="67" spans="1:3" s="40" customFormat="1">
      <c r="A67" s="14" t="s">
        <v>137</v>
      </c>
      <c r="B67" s="11" t="s">
        <v>61</v>
      </c>
      <c r="C67" s="15">
        <v>0</v>
      </c>
    </row>
    <row r="68" spans="1:3" s="27" customFormat="1" ht="31.2">
      <c r="A68" s="4" t="s">
        <v>138</v>
      </c>
      <c r="B68" s="8" t="s">
        <v>62</v>
      </c>
      <c r="C68" s="9">
        <v>198.2</v>
      </c>
    </row>
    <row r="69" spans="1:3" s="27" customFormat="1" ht="31.2">
      <c r="A69" s="4" t="s">
        <v>139</v>
      </c>
      <c r="B69" s="8" t="s">
        <v>63</v>
      </c>
      <c r="C69" s="9">
        <v>3371.0039999999999</v>
      </c>
    </row>
    <row r="70" spans="1:3" s="27" customFormat="1" ht="31.2">
      <c r="A70" s="4" t="s">
        <v>140</v>
      </c>
      <c r="B70" s="8" t="s">
        <v>64</v>
      </c>
      <c r="C70" s="9">
        <v>4932</v>
      </c>
    </row>
    <row r="71" spans="1:3" s="27" customFormat="1">
      <c r="A71" s="4" t="s">
        <v>141</v>
      </c>
      <c r="B71" s="8" t="s">
        <v>65</v>
      </c>
      <c r="C71" s="9">
        <v>3107.7719999999999</v>
      </c>
    </row>
    <row r="72" spans="1:3" s="27" customFormat="1">
      <c r="A72" s="4"/>
      <c r="B72" s="12" t="s">
        <v>66</v>
      </c>
      <c r="C72" s="13">
        <f>SUM(C61:C71)</f>
        <v>36364.338999999993</v>
      </c>
    </row>
    <row r="73" spans="1:3" s="27" customFormat="1">
      <c r="A73" s="4"/>
      <c r="B73" s="24" t="s">
        <v>142</v>
      </c>
      <c r="C73" s="9"/>
    </row>
    <row r="74" spans="1:3" s="27" customFormat="1" ht="31.2">
      <c r="A74" s="4" t="s">
        <v>75</v>
      </c>
      <c r="B74" s="8" t="s">
        <v>68</v>
      </c>
      <c r="C74" s="9">
        <v>0</v>
      </c>
    </row>
    <row r="75" spans="1:3" s="27" customFormat="1" ht="18" customHeight="1">
      <c r="A75" s="4"/>
      <c r="B75" s="11" t="s">
        <v>69</v>
      </c>
      <c r="C75" s="9">
        <v>11504.64</v>
      </c>
    </row>
    <row r="76" spans="1:3" s="27" customFormat="1" ht="13.5" customHeight="1">
      <c r="A76" s="4"/>
      <c r="B76" s="11" t="s">
        <v>70</v>
      </c>
      <c r="C76" s="9">
        <v>27353.159999999996</v>
      </c>
    </row>
    <row r="77" spans="1:3" s="27" customFormat="1" ht="15.75" customHeight="1">
      <c r="A77" s="4"/>
      <c r="B77" s="11" t="s">
        <v>71</v>
      </c>
      <c r="C77" s="9">
        <v>1039.74</v>
      </c>
    </row>
    <row r="78" spans="1:3" s="27" customFormat="1" ht="16.5" customHeight="1">
      <c r="A78" s="4"/>
      <c r="B78" s="11" t="s">
        <v>72</v>
      </c>
      <c r="C78" s="9">
        <v>14484.377999999999</v>
      </c>
    </row>
    <row r="79" spans="1:3" s="27" customFormat="1" ht="15" customHeight="1">
      <c r="A79" s="4"/>
      <c r="B79" s="11" t="s">
        <v>73</v>
      </c>
      <c r="C79" s="9">
        <v>10233.719999999999</v>
      </c>
    </row>
    <row r="80" spans="1:3" s="27" customFormat="1">
      <c r="A80" s="4" t="s">
        <v>77</v>
      </c>
      <c r="B80" s="8" t="s">
        <v>74</v>
      </c>
      <c r="C80" s="9">
        <v>1246.9499999999998</v>
      </c>
    </row>
    <row r="81" spans="1:3" s="27" customFormat="1">
      <c r="A81" s="4"/>
      <c r="B81" s="12" t="s">
        <v>82</v>
      </c>
      <c r="C81" s="9">
        <f>SUM(C74:C80)</f>
        <v>65862.587999999989</v>
      </c>
    </row>
    <row r="82" spans="1:3" s="27" customFormat="1">
      <c r="A82" s="4"/>
      <c r="B82" s="24" t="s">
        <v>143</v>
      </c>
      <c r="C82" s="9"/>
    </row>
    <row r="83" spans="1:3" s="27" customFormat="1" ht="31.2">
      <c r="A83" s="4" t="s">
        <v>144</v>
      </c>
      <c r="B83" s="8" t="s">
        <v>76</v>
      </c>
      <c r="C83" s="9">
        <v>5745.0359999999991</v>
      </c>
    </row>
    <row r="84" spans="1:3" s="27" customFormat="1" ht="31.2">
      <c r="A84" s="4" t="s">
        <v>145</v>
      </c>
      <c r="B84" s="8" t="s">
        <v>78</v>
      </c>
      <c r="C84" s="9">
        <v>23465.64</v>
      </c>
    </row>
    <row r="85" spans="1:3" s="27" customFormat="1" ht="31.2">
      <c r="A85" s="4" t="s">
        <v>146</v>
      </c>
      <c r="B85" s="8" t="s">
        <v>79</v>
      </c>
      <c r="C85" s="9">
        <v>11732.82</v>
      </c>
    </row>
    <row r="86" spans="1:3" s="27" customFormat="1">
      <c r="A86" s="4" t="s">
        <v>147</v>
      </c>
      <c r="B86" s="8" t="s">
        <v>80</v>
      </c>
      <c r="C86" s="9">
        <v>1967.3500000000001</v>
      </c>
    </row>
    <row r="87" spans="1:3" s="27" customFormat="1" ht="31.2">
      <c r="A87" s="4" t="s">
        <v>148</v>
      </c>
      <c r="B87" s="8" t="s">
        <v>81</v>
      </c>
      <c r="C87" s="9">
        <v>15185.235999999999</v>
      </c>
    </row>
    <row r="88" spans="1:3" s="27" customFormat="1">
      <c r="A88" s="4"/>
      <c r="B88" s="12" t="s">
        <v>84</v>
      </c>
      <c r="C88" s="9">
        <f>SUM(C83:C87)</f>
        <v>58096.081999999995</v>
      </c>
    </row>
    <row r="89" spans="1:3" s="27" customFormat="1" ht="31.2">
      <c r="A89" s="16"/>
      <c r="B89" s="12" t="s">
        <v>149</v>
      </c>
      <c r="C89" s="9">
        <v>33013.728000000003</v>
      </c>
    </row>
    <row r="90" spans="1:3" s="27" customFormat="1">
      <c r="A90" s="4" t="s">
        <v>150</v>
      </c>
      <c r="B90" s="8" t="s">
        <v>83</v>
      </c>
      <c r="C90" s="9">
        <v>9224.4240000000009</v>
      </c>
    </row>
    <row r="91" spans="1:3" s="27" customFormat="1">
      <c r="A91" s="16"/>
      <c r="B91" s="12" t="s">
        <v>151</v>
      </c>
      <c r="C91" s="13">
        <f>SUM(C89:C90)</f>
        <v>42238.152000000002</v>
      </c>
    </row>
    <row r="92" spans="1:3" s="27" customFormat="1">
      <c r="A92" s="16"/>
      <c r="B92" s="12" t="s">
        <v>152</v>
      </c>
      <c r="C92" s="13">
        <v>1766.4</v>
      </c>
    </row>
    <row r="93" spans="1:3" s="27" customFormat="1">
      <c r="A93" s="16"/>
      <c r="B93" s="12" t="s">
        <v>153</v>
      </c>
      <c r="C93" s="13">
        <v>2563.2000000000003</v>
      </c>
    </row>
    <row r="94" spans="1:3" s="27" customFormat="1">
      <c r="A94" s="16"/>
      <c r="B94" s="12" t="s">
        <v>154</v>
      </c>
      <c r="C94" s="9"/>
    </row>
    <row r="95" spans="1:3" s="27" customFormat="1">
      <c r="A95" s="4" t="s">
        <v>155</v>
      </c>
      <c r="B95" s="8" t="s">
        <v>85</v>
      </c>
      <c r="C95" s="9">
        <v>4800.12</v>
      </c>
    </row>
    <row r="96" spans="1:3" s="27" customFormat="1">
      <c r="A96" s="4" t="s">
        <v>156</v>
      </c>
      <c r="B96" s="8" t="s">
        <v>86</v>
      </c>
      <c r="C96" s="9">
        <v>3616.9800000000005</v>
      </c>
    </row>
    <row r="97" spans="1:3" s="27" customFormat="1" ht="31.2">
      <c r="A97" s="4" t="s">
        <v>111</v>
      </c>
      <c r="B97" s="8" t="s">
        <v>87</v>
      </c>
      <c r="C97" s="9">
        <v>3521.579999999999</v>
      </c>
    </row>
    <row r="98" spans="1:3" s="27" customFormat="1" ht="31.2">
      <c r="A98" s="4" t="s">
        <v>158</v>
      </c>
      <c r="B98" s="8" t="s">
        <v>88</v>
      </c>
      <c r="C98" s="9">
        <v>3521.579999999999</v>
      </c>
    </row>
    <row r="99" spans="1:3" s="27" customFormat="1" ht="31.2">
      <c r="A99" s="4" t="s">
        <v>157</v>
      </c>
      <c r="B99" s="8" t="s">
        <v>89</v>
      </c>
      <c r="C99" s="9">
        <v>7043.159999999998</v>
      </c>
    </row>
    <row r="100" spans="1:3" s="27" customFormat="1">
      <c r="A100" s="4" t="s">
        <v>159</v>
      </c>
      <c r="B100" s="8" t="s">
        <v>90</v>
      </c>
      <c r="C100" s="9">
        <v>15300</v>
      </c>
    </row>
    <row r="101" spans="1:3" s="27" customFormat="1">
      <c r="A101" s="4"/>
      <c r="B101" s="12" t="s">
        <v>117</v>
      </c>
      <c r="C101" s="13">
        <f>SUM(C95:C100)</f>
        <v>37803.42</v>
      </c>
    </row>
    <row r="102" spans="1:3" s="40" customFormat="1">
      <c r="A102" s="17"/>
      <c r="B102" s="12" t="s">
        <v>160</v>
      </c>
      <c r="C102" s="15"/>
    </row>
    <row r="103" spans="1:3" s="40" customFormat="1">
      <c r="A103" s="17" t="s">
        <v>161</v>
      </c>
      <c r="B103" s="12" t="s">
        <v>91</v>
      </c>
      <c r="C103" s="15">
        <v>0.4</v>
      </c>
    </row>
    <row r="104" spans="1:3" s="40" customFormat="1">
      <c r="A104" s="17"/>
      <c r="B104" s="8" t="s">
        <v>92</v>
      </c>
      <c r="C104" s="15">
        <v>732.83</v>
      </c>
    </row>
    <row r="105" spans="1:3" s="40" customFormat="1" ht="31.2">
      <c r="A105" s="17" t="s">
        <v>162</v>
      </c>
      <c r="B105" s="12" t="s">
        <v>93</v>
      </c>
      <c r="C105" s="15">
        <v>0</v>
      </c>
    </row>
    <row r="106" spans="1:3" s="40" customFormat="1">
      <c r="A106" s="17"/>
      <c r="B106" s="11" t="s">
        <v>94</v>
      </c>
      <c r="C106" s="15">
        <v>331.74</v>
      </c>
    </row>
    <row r="107" spans="1:3" s="40" customFormat="1">
      <c r="A107" s="17"/>
      <c r="B107" s="11" t="s">
        <v>95</v>
      </c>
      <c r="C107" s="15">
        <v>121.39</v>
      </c>
    </row>
    <row r="108" spans="1:3" s="40" customFormat="1">
      <c r="A108" s="17"/>
      <c r="B108" s="11" t="s">
        <v>96</v>
      </c>
      <c r="C108" s="15">
        <v>0</v>
      </c>
    </row>
    <row r="109" spans="1:3" s="40" customFormat="1">
      <c r="A109" s="17"/>
      <c r="B109" s="18" t="s">
        <v>97</v>
      </c>
      <c r="C109" s="15">
        <v>117.6</v>
      </c>
    </row>
    <row r="110" spans="1:3" s="40" customFormat="1">
      <c r="A110" s="17"/>
      <c r="B110" s="11" t="s">
        <v>98</v>
      </c>
      <c r="C110" s="15">
        <v>4242.4399999999996</v>
      </c>
    </row>
    <row r="111" spans="1:3" s="40" customFormat="1">
      <c r="A111" s="18"/>
      <c r="B111" s="18" t="s">
        <v>99</v>
      </c>
      <c r="C111" s="15">
        <v>0</v>
      </c>
    </row>
    <row r="112" spans="1:3" s="40" customFormat="1">
      <c r="A112" s="18"/>
      <c r="B112" s="19" t="s">
        <v>100</v>
      </c>
      <c r="C112" s="15">
        <v>0</v>
      </c>
    </row>
    <row r="113" spans="1:3" s="40" customFormat="1">
      <c r="A113" s="20" t="s">
        <v>101</v>
      </c>
      <c r="B113" s="18" t="s">
        <v>102</v>
      </c>
      <c r="C113" s="15">
        <v>259.32</v>
      </c>
    </row>
    <row r="114" spans="1:3" s="40" customFormat="1">
      <c r="A114" s="20" t="s">
        <v>103</v>
      </c>
      <c r="B114" s="18" t="s">
        <v>104</v>
      </c>
      <c r="C114" s="15">
        <v>43.930000000000007</v>
      </c>
    </row>
    <row r="115" spans="1:3" s="40" customFormat="1">
      <c r="A115" s="17"/>
      <c r="B115" s="18" t="s">
        <v>105</v>
      </c>
      <c r="C115" s="15">
        <v>318.18299999999994</v>
      </c>
    </row>
    <row r="116" spans="1:3" s="40" customFormat="1">
      <c r="A116" s="17"/>
      <c r="B116" s="18" t="s">
        <v>106</v>
      </c>
      <c r="C116" s="15">
        <v>720.54</v>
      </c>
    </row>
    <row r="117" spans="1:3" s="40" customFormat="1">
      <c r="A117" s="17"/>
      <c r="B117" s="18" t="s">
        <v>107</v>
      </c>
      <c r="C117" s="15">
        <v>117.6</v>
      </c>
    </row>
    <row r="118" spans="1:3" s="40" customFormat="1">
      <c r="A118" s="17"/>
      <c r="B118" s="18" t="s">
        <v>108</v>
      </c>
      <c r="C118" s="15">
        <v>3181.83</v>
      </c>
    </row>
    <row r="119" spans="1:3" s="40" customFormat="1">
      <c r="A119" s="17"/>
      <c r="B119" s="18" t="s">
        <v>109</v>
      </c>
      <c r="C119" s="15">
        <v>1441.08</v>
      </c>
    </row>
    <row r="120" spans="1:3" s="40" customFormat="1">
      <c r="A120" s="17"/>
      <c r="B120" s="18" t="s">
        <v>110</v>
      </c>
      <c r="C120" s="15">
        <v>0</v>
      </c>
    </row>
    <row r="121" spans="1:3" s="40" customFormat="1">
      <c r="A121" s="17" t="s">
        <v>163</v>
      </c>
      <c r="B121" s="12" t="s">
        <v>112</v>
      </c>
      <c r="C121" s="15">
        <v>0</v>
      </c>
    </row>
    <row r="122" spans="1:3" s="40" customFormat="1">
      <c r="A122" s="17"/>
      <c r="B122" s="8" t="s">
        <v>113</v>
      </c>
      <c r="C122" s="15">
        <v>276.93</v>
      </c>
    </row>
    <row r="123" spans="1:3" s="40" customFormat="1">
      <c r="A123" s="17"/>
      <c r="B123" s="11" t="s">
        <v>114</v>
      </c>
      <c r="C123" s="15">
        <v>361.16</v>
      </c>
    </row>
    <row r="124" spans="1:3" s="40" customFormat="1">
      <c r="A124" s="17"/>
      <c r="B124" s="18" t="s">
        <v>115</v>
      </c>
      <c r="C124" s="15">
        <v>424.18</v>
      </c>
    </row>
    <row r="125" spans="1:3" s="40" customFormat="1">
      <c r="A125" s="17"/>
      <c r="B125" s="11" t="s">
        <v>116</v>
      </c>
      <c r="C125" s="15">
        <v>1056.1199999999999</v>
      </c>
    </row>
    <row r="126" spans="1:3" s="40" customFormat="1">
      <c r="A126" s="21"/>
      <c r="B126" s="12" t="s">
        <v>117</v>
      </c>
      <c r="C126" s="3">
        <f>SUM(C103:C125)</f>
        <v>13747.273000000001</v>
      </c>
    </row>
    <row r="127" spans="1:3" s="27" customFormat="1">
      <c r="A127" s="4"/>
      <c r="B127" s="12" t="s">
        <v>164</v>
      </c>
      <c r="C127" s="13">
        <v>124794.66599999998</v>
      </c>
    </row>
    <row r="128" spans="1:3" s="27" customFormat="1">
      <c r="A128" s="4"/>
      <c r="B128" s="12" t="s">
        <v>118</v>
      </c>
      <c r="C128" s="13">
        <f>C51+C59+C72+C81+C88+C91+C92+C93+C101+C126+C127</f>
        <v>638446.48328000004</v>
      </c>
    </row>
    <row r="129" spans="1:6" s="27" customFormat="1">
      <c r="A129" s="4"/>
      <c r="B129" s="12" t="s">
        <v>123</v>
      </c>
      <c r="C129" s="3">
        <v>620885.34</v>
      </c>
    </row>
    <row r="130" spans="1:6" s="44" customFormat="1">
      <c r="A130" s="41"/>
      <c r="B130" s="42" t="s">
        <v>124</v>
      </c>
      <c r="C130" s="22">
        <v>609950.59</v>
      </c>
      <c r="D130" s="43"/>
      <c r="E130" s="43"/>
      <c r="F130" s="43"/>
    </row>
    <row r="131" spans="1:6" s="44" customFormat="1">
      <c r="A131" s="41"/>
      <c r="B131" s="42" t="s">
        <v>125</v>
      </c>
      <c r="C131" s="22"/>
      <c r="D131" s="43"/>
      <c r="E131" s="43"/>
      <c r="F131" s="43"/>
    </row>
    <row r="132" spans="1:6" s="44" customFormat="1">
      <c r="A132" s="41"/>
      <c r="B132" s="42" t="s">
        <v>127</v>
      </c>
      <c r="C132" s="23">
        <f>C130+C131-C128</f>
        <v>-28495.893280000077</v>
      </c>
      <c r="D132" s="45"/>
      <c r="E132" s="45"/>
      <c r="F132" s="45"/>
    </row>
    <row r="133" spans="1:6" s="44" customFormat="1" ht="18" customHeight="1">
      <c r="A133" s="41"/>
      <c r="B133" s="42" t="s">
        <v>126</v>
      </c>
      <c r="C133" s="23">
        <f>C41+C132</f>
        <v>74253.466160000127</v>
      </c>
      <c r="D133" s="45"/>
      <c r="E133" s="45"/>
      <c r="F133" s="45"/>
    </row>
    <row r="134" spans="1:6" s="48" customFormat="1">
      <c r="A134" s="46"/>
      <c r="B134" s="47"/>
      <c r="C134" s="46"/>
    </row>
    <row r="135" spans="1:6" s="48" customFormat="1">
      <c r="A135" s="46"/>
      <c r="B135" s="47"/>
      <c r="C135" s="46"/>
    </row>
    <row r="136" spans="1:6" s="39" customFormat="1">
      <c r="A136" s="54"/>
      <c r="B136" s="54"/>
    </row>
    <row r="137" spans="1:6" s="27" customFormat="1"/>
    <row r="138" spans="1:6" s="27" customFormat="1">
      <c r="A138" s="55"/>
      <c r="B138" s="55"/>
    </row>
    <row r="139" spans="1:6" s="27" customFormat="1"/>
    <row r="140" spans="1:6" s="27" customFormat="1">
      <c r="A140" s="52"/>
      <c r="B140" s="52"/>
    </row>
    <row r="141" spans="1:6" s="27" customFormat="1"/>
    <row r="142" spans="1:6" s="27" customFormat="1">
      <c r="A142" s="52"/>
      <c r="B142" s="52"/>
    </row>
  </sheetData>
  <mergeCells count="7">
    <mergeCell ref="A142:B142"/>
    <mergeCell ref="A37:B37"/>
    <mergeCell ref="A38:B38"/>
    <mergeCell ref="A39:B39"/>
    <mergeCell ref="A136:B136"/>
    <mergeCell ref="A138:B138"/>
    <mergeCell ref="A140:B140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2023-02-01T02:35:18Z</dcterms:created>
  <dcterms:modified xsi:type="dcterms:W3CDTF">2023-02-20T03:39:41Z</dcterms:modified>
</cp:coreProperties>
</file>