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Советская Бортникова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8" i="1" l="1"/>
  <c r="C107" i="1" l="1"/>
  <c r="C90" i="1"/>
  <c r="C81" i="1"/>
  <c r="C78" i="1"/>
  <c r="C72" i="1"/>
  <c r="C64" i="1"/>
  <c r="C52" i="1"/>
  <c r="B9" i="1"/>
  <c r="C109" i="1" l="1"/>
  <c r="C112" i="1" s="1"/>
  <c r="C113" i="1" s="1"/>
</calcChain>
</file>

<file path=xl/sharedStrings.xml><?xml version="1.0" encoding="utf-8"?>
<sst xmlns="http://schemas.openxmlformats.org/spreadsheetml/2006/main" count="189" uniqueCount="183">
  <si>
    <t xml:space="preserve">Затраты на управление, содержание и текущий ремонт общедомового оборудования </t>
  </si>
  <si>
    <t>многоквартирного жилого дома</t>
  </si>
  <si>
    <t>ул. Бортинкова, 36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</si>
  <si>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</si>
  <si>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</si>
  <si>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</si>
  <si>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</si>
  <si>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</si>
  <si>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</si>
  <si>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</si>
  <si>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</si>
  <si>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</si>
  <si>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</si>
  <si>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</si>
  <si>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</si>
  <si>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</si>
  <si>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</si>
  <si>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</si>
  <si>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</si>
  <si>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</si>
  <si>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</si>
  <si>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</si>
  <si>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</si>
  <si>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</si>
  <si>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</si>
  <si>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</si>
  <si>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</si>
  <si>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</si>
  <si>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(снег, сосули))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</si>
  <si>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</si>
  <si>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</si>
  <si>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</si>
  <si>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</si>
  <si>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</si>
  <si>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</si>
  <si>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</si>
  <si>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</si>
  <si>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</si>
  <si>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</si>
  <si>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</si>
  <si>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</si>
  <si>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</si>
  <si>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</si>
  <si>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</si>
  <si>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</si>
  <si>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</si>
  <si>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</si>
  <si>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</si>
  <si>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</si>
  <si>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</si>
  <si>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</si>
  <si>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 (генеральная уборка)</t>
  </si>
  <si>
    <t>Мытье окон</t>
  </si>
  <si>
    <t>1.7.</t>
  </si>
  <si>
    <t>Очистка подвалов от мусора</t>
  </si>
  <si>
    <t>Удаление с крыш снега и наледи (сбивание сосулей)</t>
  </si>
  <si>
    <t xml:space="preserve">            ИТОГО по п. 1 :</t>
  </si>
  <si>
    <t xml:space="preserve">   3.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</si>
  <si>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</si>
  <si>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</si>
  <si>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</si>
  <si>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</si>
  <si>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</si>
  <si>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</si>
  <si>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</si>
  <si>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</si>
  <si>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Подметание снега  до 2-х см </t>
  </si>
  <si>
    <t>Подметание снега  более 2-х см</t>
  </si>
  <si>
    <t xml:space="preserve"> 2.5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</si>
  <si>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</si>
  <si>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</si>
  <si>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</si>
  <si>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</si>
  <si>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</si>
  <si>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</si>
  <si>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</si>
  <si>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</si>
  <si>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</si>
  <si>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</si>
  <si>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</si>
  <si>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</si>
  <si>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</si>
  <si>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</si>
  <si>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</si>
  <si>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</si>
  <si>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>Замена ламп освещения подъездов, подвалов,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</si>
  <si>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</si>
  <si>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</si>
  <si>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</si>
  <si>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</si>
  <si>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</si>
  <si>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</si>
  <si>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</si>
  <si>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</si>
  <si>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</si>
  <si>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</si>
  <si>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</si>
  <si>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</si>
  <si>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</si>
  <si>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</si>
  <si>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</si>
  <si>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</si>
  <si>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</si>
  <si>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</si>
  <si>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</si>
  <si>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</si>
  <si>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</si>
  <si>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</si>
  <si>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</si>
  <si>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</si>
  <si>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</si>
  <si>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</si>
  <si>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</si>
  <si>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</si>
  <si>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</si>
  <si>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</si>
  <si>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</si>
  <si>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</si>
  <si>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</si>
  <si>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</si>
  <si>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</si>
  <si>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демонтаж электропроводки и светильников с фасада МКД (подготовка фасада к капитальному ремонту) с применением автовышки</t>
  </si>
  <si>
    <t>9.2.</t>
  </si>
  <si>
    <t>Текущий ремонт систем водоснабжения и водоотведения (непредвиденные работы</t>
  </si>
  <si>
    <t>замена крана Маевского Ду 15 мм на стояке отопления (кв.37)</t>
  </si>
  <si>
    <t>установка радиаторной пробки чугунной правой Ду 15 мм (кв.37)</t>
  </si>
  <si>
    <t>уплотнение соединений сантехническим льном, силиконовым герметиком (кв.37)</t>
  </si>
  <si>
    <t xml:space="preserve"> 9.3</t>
  </si>
  <si>
    <t>Текущий ремонт систем конструкт.элементов) (непредвиденные работы</t>
  </si>
  <si>
    <t>остекление оконных фрамуг стеклом б/у с отштапиковкой 4 под. л/кл 2/3,3/4эт</t>
  </si>
  <si>
    <t xml:space="preserve">открытие продухов </t>
  </si>
  <si>
    <t>осмотр чердака на наличие течей с кровли</t>
  </si>
  <si>
    <t xml:space="preserve">ямочный ремонт асфальтового покрытия </t>
  </si>
  <si>
    <t>устройство площадки под ТБО</t>
  </si>
  <si>
    <t>заделка отверстия в санузле  кв.26</t>
  </si>
  <si>
    <t>заготовка дресвы с выгрузкой из автомобиля вручную для подсыпки в зимний период</t>
  </si>
  <si>
    <t>устройство примыкания из оцинкованной стали по периметру вентшахты - кровля над кв.37</t>
  </si>
  <si>
    <t>ИТОГО по п. 9 :</t>
  </si>
  <si>
    <t>Управление многоквартирным домом</t>
  </si>
  <si>
    <t>13.</t>
  </si>
  <si>
    <t>Сумма затрат по дому в год  :</t>
  </si>
  <si>
    <t xml:space="preserve">Смета затрат на управление, содержание и текущий ремонт общедомового оборудования </t>
  </si>
  <si>
    <t>многоквартирного жилого дома по  ул. БОРТНИКОВА, 36</t>
  </si>
  <si>
    <t>№ п/п</t>
  </si>
  <si>
    <t>Наименование работ, услуг</t>
  </si>
  <si>
    <t>1.</t>
  </si>
  <si>
    <t>Содержание мест общего пользования (уборка лестничных клеток)</t>
  </si>
  <si>
    <t>2.</t>
  </si>
  <si>
    <t>Содержание мусоропроводов</t>
  </si>
  <si>
    <t>3.</t>
  </si>
  <si>
    <t>Сбор, вывоз и захоронение ТБО</t>
  </si>
  <si>
    <t>4.</t>
  </si>
  <si>
    <t>Содержание лифтов</t>
  </si>
  <si>
    <t>Очистка, кровель, чердаков, подвалов от мусова</t>
  </si>
  <si>
    <t>Удаление  с крыш снега и наледи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</si>
  <si>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</si>
  <si>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</si>
  <si>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</si>
  <si>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</si>
  <si>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</si>
  <si>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</si>
  <si>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</si>
  <si>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</si>
  <si>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</si>
  <si>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</si>
  <si>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</si>
  <si>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Обслуживание общедомовых приборов учета тепла и воды</t>
  </si>
  <si>
    <t>14.</t>
  </si>
  <si>
    <t>Непредвиденные ремонтные работы</t>
  </si>
  <si>
    <t>15.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</si>
  <si>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</si>
  <si>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</si>
  <si>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</si>
  <si>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</si>
  <si>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Тариф, согласованный ОС (протокол от 23.07.2014)</t>
  </si>
  <si>
    <t>по управлению и обслуживанию</t>
  </si>
  <si>
    <t>МКД по ул.Бортникова 36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</si>
  <si>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</si>
  <si>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</si>
  <si>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</si>
  <si>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на 01.01.2023 г. ("+" экономия, "-" перерасход)</t>
  </si>
  <si>
    <t>Результат 2023 год "+"-экономия, "-" - перерасход</t>
  </si>
  <si>
    <t xml:space="preserve">Отчет за 2023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</si>
</sst>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Calibri"/>
      <family val="2"/>
      <charset val="204"/>
    </font>
    <font>
      <sz val="12"/>
      <name val="Arial Cyr"/>
      <charset val="204"/>
    </font>
    <font>
      <b/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sz val="12"/>
      <name val="Arial Cyr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 applyBorder="1" applyAlignment="1">
      <alignment vertical="center"/>
    </xf>
    <xf numFmtId="0" fontId="4" fillId="0" borderId="0" xfId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8" fillId="0" borderId="1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left"/>
    </xf>
    <xf numFmtId="2" fontId="4" fillId="0" borderId="1" xfId="2" applyNumberFormat="1" applyFont="1" applyFill="1" applyBorder="1" applyAlignment="1">
      <alignment horizontal="right"/>
    </xf>
    <xf numFmtId="0" fontId="2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2" fontId="5" fillId="0" borderId="0" xfId="0" applyNumberFormat="1" applyFont="1" applyFill="1" applyAlignment="1">
      <alignment vertical="center" wrapText="1"/>
    </xf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12" fillId="0" borderId="0" xfId="0" applyFont="1" applyFill="1"/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9" fillId="0" borderId="9" xfId="0" applyFont="1" applyFill="1" applyBorder="1" applyAlignment="1">
      <alignment horizontal="center"/>
    </xf>
    <xf numFmtId="0" fontId="12" fillId="0" borderId="10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2" fillId="0" borderId="11" xfId="0" applyFont="1" applyFill="1" applyBorder="1" applyAlignment="1">
      <alignment wrapText="1"/>
    </xf>
    <xf numFmtId="0" fontId="8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wrapText="1"/>
    </xf>
    <xf numFmtId="0" fontId="8" fillId="0" borderId="0" xfId="0" applyFont="1" applyFill="1" applyAlignment="1">
      <alignment horizontal="center"/>
    </xf>
    <xf numFmtId="0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2" fontId="2" fillId="0" borderId="0" xfId="1" applyNumberFormat="1" applyFont="1"/>
    <xf numFmtId="0" fontId="2" fillId="0" borderId="0" xfId="0" applyFont="1" applyBorder="1" applyAlignment="1">
      <alignment vertical="center"/>
    </xf>
    <xf numFmtId="0" fontId="2" fillId="0" borderId="0" xfId="1" applyFont="1"/>
    <xf numFmtId="2" fontId="4" fillId="0" borderId="1" xfId="2" applyNumberFormat="1" applyFont="1" applyBorder="1" applyAlignment="1">
      <alignment horizontal="right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2" fontId="13" fillId="0" borderId="0" xfId="0" applyNumberFormat="1" applyFont="1" applyFill="1" applyAlignment="1">
      <alignment horizontal="right"/>
    </xf>
    <xf numFmtId="2" fontId="5" fillId="0" borderId="1" xfId="0" applyNumberFormat="1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tabSelected="1" topLeftCell="A95" workbookViewId="0">
      <selection activeCell="C107" sqref="C107"/>
    </sheetView>
  </sheetViews>
  <sheetFormatPr defaultColWidth="9.5703125" defaultRowHeight="15.75" x14ac:dyDescent="0.25"/>
  <cols>
    <col min="1" max="1" width="5.42578125" style="56" customWidth="1"/>
    <col min="2" max="2" width="71" style="40" customWidth="1"/>
    <col min="3" max="3" width="23.85546875" style="40" customWidth="1"/>
    <col min="4" max="195" width="9.140625" style="40" customWidth="1"/>
    <col min="196" max="196" width="5.42578125" style="40" customWidth="1"/>
    <col min="197" max="197" width="46" style="40" customWidth="1"/>
    <col min="198" max="199" width="9.28515625" style="40" customWidth="1"/>
    <col min="200" max="203" width="0" style="40" hidden="1" customWidth="1"/>
    <col min="204" max="208" width="8.85546875" style="40" customWidth="1"/>
    <col min="209" max="224" width="9.28515625" style="40" customWidth="1"/>
    <col min="225" max="255" width="9.140625" style="40" customWidth="1"/>
    <col min="256" max="16384" width="9.5703125" style="40"/>
  </cols>
  <sheetData>
    <row r="1" spans="1:2" s="23" customFormat="1" hidden="1" x14ac:dyDescent="0.25">
      <c r="A1" s="69" t="s">
        <v>0</v>
      </c>
      <c r="B1" s="69"/>
    </row>
    <row r="2" spans="1:2" s="23" customFormat="1" hidden="1" x14ac:dyDescent="0.25">
      <c r="A2" s="69" t="s">
        <v>1</v>
      </c>
      <c r="B2" s="69"/>
    </row>
    <row r="3" spans="1:2" s="23" customFormat="1" hidden="1" x14ac:dyDescent="0.25">
      <c r="A3" s="70" t="s">
        <v>2</v>
      </c>
      <c r="B3" s="70"/>
    </row>
    <row r="4" spans="1:2" s="23" customFormat="1" hidden="1" x14ac:dyDescent="0.25">
      <c r="A4" s="24"/>
      <c r="B4" s="25"/>
    </row>
    <row r="5" spans="1:2" s="23" customFormat="1" hidden="1" x14ac:dyDescent="0.25">
      <c r="A5" s="24"/>
      <c r="B5" s="25"/>
    </row>
    <row r="6" spans="1:2" s="23" customFormat="1" hidden="1" x14ac:dyDescent="0.25">
      <c r="A6" s="24"/>
      <c r="B6" s="25"/>
    </row>
    <row r="7" spans="1:2" s="23" customFormat="1" hidden="1" x14ac:dyDescent="0.25">
      <c r="A7" s="24"/>
      <c r="B7" s="25"/>
    </row>
    <row r="8" spans="1:2" s="23" customFormat="1" hidden="1" x14ac:dyDescent="0.25">
      <c r="A8" s="26"/>
      <c r="B8" s="27"/>
    </row>
    <row r="9" spans="1:2" s="23" customFormat="1" hidden="1" x14ac:dyDescent="0.25">
      <c r="A9" s="28">
        <v>1</v>
      </c>
      <c r="B9" s="28">
        <f>A9+1</f>
        <v>2</v>
      </c>
    </row>
    <row r="10" spans="1:2" s="23" customFormat="1" hidden="1" x14ac:dyDescent="0.25">
      <c r="A10" s="28"/>
      <c r="B10" s="29" t="s">
        <v>3</v>
      </c>
    </row>
    <row r="11" spans="1:2" s="23" customFormat="1" hidden="1" x14ac:dyDescent="0.25">
      <c r="A11" s="30" t="s">
        <v>4</v>
      </c>
      <c r="B11" s="31" t="s">
        <v>5</v>
      </c>
    </row>
    <row r="12" spans="1:2" s="23" customFormat="1" hidden="1" x14ac:dyDescent="0.25">
      <c r="A12" s="30" t="s">
        <v>6</v>
      </c>
      <c r="B12" s="31" t="s">
        <v>7</v>
      </c>
    </row>
    <row r="13" spans="1:2" s="23" customFormat="1" hidden="1" x14ac:dyDescent="0.25">
      <c r="A13" s="28" t="s">
        <v>8</v>
      </c>
      <c r="B13" s="32" t="s">
        <v>9</v>
      </c>
    </row>
    <row r="14" spans="1:2" s="23" customFormat="1" hidden="1" x14ac:dyDescent="0.25">
      <c r="A14" s="30" t="s">
        <v>10</v>
      </c>
      <c r="B14" s="31" t="s">
        <v>11</v>
      </c>
    </row>
    <row r="15" spans="1:2" s="23" customFormat="1" hidden="1" x14ac:dyDescent="0.25">
      <c r="A15" s="30" t="s">
        <v>12</v>
      </c>
      <c r="B15" s="31" t="s">
        <v>13</v>
      </c>
    </row>
    <row r="16" spans="1:2" s="23" customFormat="1" hidden="1" x14ac:dyDescent="0.25">
      <c r="A16" s="30"/>
      <c r="B16" s="31" t="s">
        <v>14</v>
      </c>
    </row>
    <row r="17" spans="1:2" s="23" customFormat="1" hidden="1" x14ac:dyDescent="0.25">
      <c r="A17" s="30"/>
      <c r="B17" s="31" t="s">
        <v>15</v>
      </c>
    </row>
    <row r="18" spans="1:2" s="23" customFormat="1" hidden="1" x14ac:dyDescent="0.25">
      <c r="A18" s="30" t="s">
        <v>16</v>
      </c>
      <c r="B18" s="31" t="s">
        <v>17</v>
      </c>
    </row>
    <row r="19" spans="1:2" s="23" customFormat="1" hidden="1" x14ac:dyDescent="0.25">
      <c r="A19" s="30"/>
      <c r="B19" s="31" t="s">
        <v>18</v>
      </c>
    </row>
    <row r="20" spans="1:2" s="23" customFormat="1" hidden="1" x14ac:dyDescent="0.25">
      <c r="A20" s="30" t="s">
        <v>19</v>
      </c>
      <c r="B20" s="31" t="s">
        <v>20</v>
      </c>
    </row>
    <row r="21" spans="1:2" s="23" customFormat="1" hidden="1" x14ac:dyDescent="0.25">
      <c r="A21" s="30"/>
      <c r="B21" s="31" t="s">
        <v>21</v>
      </c>
    </row>
    <row r="22" spans="1:2" s="23" customFormat="1" hidden="1" x14ac:dyDescent="0.25">
      <c r="A22" s="30"/>
      <c r="B22" s="31" t="s">
        <v>22</v>
      </c>
    </row>
    <row r="23" spans="1:2" s="23" customFormat="1" hidden="1" x14ac:dyDescent="0.25">
      <c r="A23" s="30" t="s">
        <v>23</v>
      </c>
      <c r="B23" s="31" t="s">
        <v>24</v>
      </c>
    </row>
    <row r="24" spans="1:2" s="23" customFormat="1" hidden="1" x14ac:dyDescent="0.25">
      <c r="A24" s="30" t="s">
        <v>25</v>
      </c>
      <c r="B24" s="31" t="s">
        <v>26</v>
      </c>
    </row>
    <row r="25" spans="1:2" s="23" customFormat="1" hidden="1" x14ac:dyDescent="0.25">
      <c r="A25" s="30" t="s">
        <v>27</v>
      </c>
      <c r="B25" s="31" t="s">
        <v>28</v>
      </c>
    </row>
    <row r="26" spans="1:2" s="23" customFormat="1" hidden="1" x14ac:dyDescent="0.25">
      <c r="A26" s="33" t="s">
        <v>29</v>
      </c>
      <c r="B26" s="34" t="s">
        <v>30</v>
      </c>
    </row>
    <row r="27" spans="1:2" s="23" customFormat="1" hidden="1" x14ac:dyDescent="0.25">
      <c r="A27" s="33"/>
      <c r="B27" s="34" t="s">
        <v>31</v>
      </c>
    </row>
    <row r="28" spans="1:2" s="23" customFormat="1" hidden="1" x14ac:dyDescent="0.25">
      <c r="A28" s="33"/>
      <c r="B28" s="34" t="s">
        <v>33</v>
      </c>
    </row>
    <row r="29" spans="1:2" s="23" customFormat="1" hidden="1" x14ac:dyDescent="0.25">
      <c r="A29" s="33"/>
      <c r="B29" s="34" t="s">
        <v>34</v>
      </c>
    </row>
    <row r="30" spans="1:2" s="23" customFormat="1" hidden="1" x14ac:dyDescent="0.25">
      <c r="A30" s="33"/>
      <c r="B30" s="34" t="s">
        <v>35</v>
      </c>
    </row>
    <row r="31" spans="1:2" s="23" customFormat="1" ht="31.5" hidden="1" x14ac:dyDescent="0.25">
      <c r="A31" s="33" t="s">
        <v>32</v>
      </c>
      <c r="B31" s="34" t="s">
        <v>36</v>
      </c>
    </row>
    <row r="32" spans="1:2" s="23" customFormat="1" hidden="1" x14ac:dyDescent="0.25">
      <c r="A32" s="33" t="s">
        <v>37</v>
      </c>
      <c r="B32" s="34" t="s">
        <v>38</v>
      </c>
    </row>
    <row r="33" spans="1:3" s="23" customFormat="1" hidden="1" x14ac:dyDescent="0.25">
      <c r="A33" s="33"/>
      <c r="B33" s="34" t="s">
        <v>39</v>
      </c>
    </row>
    <row r="34" spans="1:3" s="23" customFormat="1" hidden="1" x14ac:dyDescent="0.25">
      <c r="A34" s="33"/>
      <c r="B34" s="34" t="s">
        <v>40</v>
      </c>
    </row>
    <row r="35" spans="1:3" s="23" customFormat="1" hidden="1" x14ac:dyDescent="0.25">
      <c r="A35" s="33" t="s">
        <v>41</v>
      </c>
      <c r="B35" s="34" t="s">
        <v>42</v>
      </c>
    </row>
    <row r="36" spans="1:3" s="23" customFormat="1" hidden="1" x14ac:dyDescent="0.25">
      <c r="A36" s="35"/>
      <c r="B36" s="36"/>
    </row>
    <row r="37" spans="1:3" s="23" customFormat="1" hidden="1" x14ac:dyDescent="0.25">
      <c r="A37" s="35"/>
      <c r="B37" s="36"/>
    </row>
    <row r="38" spans="1:3" s="1" customFormat="1" x14ac:dyDescent="0.25">
      <c r="A38" s="68" t="s">
        <v>182</v>
      </c>
      <c r="B38" s="68"/>
      <c r="C38" s="68"/>
    </row>
    <row r="39" spans="1:3" s="1" customFormat="1" x14ac:dyDescent="0.25">
      <c r="A39" s="68" t="s">
        <v>175</v>
      </c>
      <c r="B39" s="68"/>
      <c r="C39" s="68"/>
    </row>
    <row r="40" spans="1:3" s="1" customFormat="1" x14ac:dyDescent="0.25">
      <c r="A40" s="68" t="s">
        <v>176</v>
      </c>
      <c r="B40" s="68"/>
      <c r="C40" s="68"/>
    </row>
    <row r="41" spans="1:3" s="1" customFormat="1" x14ac:dyDescent="0.25">
      <c r="A41" s="2"/>
      <c r="B41" s="2"/>
      <c r="C41" s="2"/>
    </row>
    <row r="42" spans="1:3" s="1" customFormat="1" x14ac:dyDescent="0.25">
      <c r="A42" s="20"/>
      <c r="B42" s="21" t="s">
        <v>180</v>
      </c>
      <c r="C42" s="22">
        <v>-308710.29220000003</v>
      </c>
    </row>
    <row r="43" spans="1:3" s="37" customFormat="1" ht="15" x14ac:dyDescent="0.25">
      <c r="A43" s="3"/>
      <c r="B43" s="4" t="s">
        <v>43</v>
      </c>
      <c r="C43" s="5"/>
    </row>
    <row r="44" spans="1:3" s="37" customFormat="1" ht="33" customHeight="1" x14ac:dyDescent="0.25">
      <c r="A44" s="3" t="s">
        <v>44</v>
      </c>
      <c r="B44" s="6" t="s">
        <v>45</v>
      </c>
      <c r="C44" s="66">
        <v>32858.676000000007</v>
      </c>
    </row>
    <row r="45" spans="1:3" s="37" customFormat="1" ht="30" x14ac:dyDescent="0.25">
      <c r="A45" s="3"/>
      <c r="B45" s="6" t="s">
        <v>46</v>
      </c>
      <c r="C45" s="66">
        <v>17225.999999999996</v>
      </c>
    </row>
    <row r="46" spans="1:3" s="37" customFormat="1" ht="30" customHeight="1" x14ac:dyDescent="0.25">
      <c r="A46" s="3" t="s">
        <v>47</v>
      </c>
      <c r="B46" s="6" t="s">
        <v>48</v>
      </c>
      <c r="C46" s="66">
        <v>35745.08</v>
      </c>
    </row>
    <row r="47" spans="1:3" s="37" customFormat="1" ht="23.25" customHeight="1" x14ac:dyDescent="0.25">
      <c r="A47" s="3"/>
      <c r="B47" s="6" t="s">
        <v>49</v>
      </c>
      <c r="C47" s="66">
        <v>43098</v>
      </c>
    </row>
    <row r="48" spans="1:3" s="37" customFormat="1" ht="60" customHeight="1" x14ac:dyDescent="0.25">
      <c r="A48" s="3" t="s">
        <v>50</v>
      </c>
      <c r="B48" s="6" t="s">
        <v>51</v>
      </c>
      <c r="C48" s="66">
        <v>6874.6984999999995</v>
      </c>
    </row>
    <row r="49" spans="1:3" s="37" customFormat="1" ht="15" x14ac:dyDescent="0.25">
      <c r="A49" s="3"/>
      <c r="B49" s="6" t="s">
        <v>52</v>
      </c>
      <c r="C49" s="66">
        <v>777.4799999999999</v>
      </c>
    </row>
    <row r="50" spans="1:3" s="37" customFormat="1" ht="24.75" customHeight="1" x14ac:dyDescent="0.25">
      <c r="A50" s="3" t="s">
        <v>53</v>
      </c>
      <c r="B50" s="6" t="s">
        <v>54</v>
      </c>
      <c r="C50" s="66">
        <v>0</v>
      </c>
    </row>
    <row r="51" spans="1:3" s="37" customFormat="1" ht="15" x14ac:dyDescent="0.25">
      <c r="A51" s="3">
        <v>1.8</v>
      </c>
      <c r="B51" s="6" t="s">
        <v>55</v>
      </c>
      <c r="C51" s="66">
        <v>0</v>
      </c>
    </row>
    <row r="52" spans="1:3" s="37" customFormat="1" x14ac:dyDescent="0.25">
      <c r="A52" s="3"/>
      <c r="B52" s="8" t="s">
        <v>56</v>
      </c>
      <c r="C52" s="67">
        <f>SUM(C44:C51)</f>
        <v>136579.93450000003</v>
      </c>
    </row>
    <row r="53" spans="1:3" s="37" customFormat="1" ht="15" x14ac:dyDescent="0.25">
      <c r="A53" s="3"/>
      <c r="B53" s="4" t="s">
        <v>57</v>
      </c>
      <c r="C53" s="5"/>
    </row>
    <row r="54" spans="1:3" s="37" customFormat="1" ht="15" x14ac:dyDescent="0.25">
      <c r="A54" s="3" t="s">
        <v>58</v>
      </c>
      <c r="B54" s="6" t="s">
        <v>59</v>
      </c>
      <c r="C54" s="66">
        <v>14769.807999999997</v>
      </c>
    </row>
    <row r="55" spans="1:3" s="37" customFormat="1" ht="15" x14ac:dyDescent="0.25">
      <c r="A55" s="9" t="s">
        <v>60</v>
      </c>
      <c r="B55" s="6" t="s">
        <v>61</v>
      </c>
      <c r="C55" s="66">
        <v>25009.248000000003</v>
      </c>
    </row>
    <row r="56" spans="1:3" s="37" customFormat="1" ht="15" x14ac:dyDescent="0.25">
      <c r="A56" s="9" t="s">
        <v>62</v>
      </c>
      <c r="B56" s="6" t="s">
        <v>63</v>
      </c>
      <c r="C56" s="66">
        <v>60880.817999999999</v>
      </c>
    </row>
    <row r="57" spans="1:3" s="37" customFormat="1" ht="17.25" customHeight="1" x14ac:dyDescent="0.25">
      <c r="A57" s="9" t="s">
        <v>64</v>
      </c>
      <c r="B57" s="6" t="s">
        <v>65</v>
      </c>
      <c r="C57" s="66">
        <v>5998.6000000000013</v>
      </c>
    </row>
    <row r="58" spans="1:3" s="37" customFormat="1" ht="15" x14ac:dyDescent="0.25">
      <c r="A58" s="9"/>
      <c r="B58" s="6" t="s">
        <v>66</v>
      </c>
      <c r="C58" s="66">
        <v>34167.73333333333</v>
      </c>
    </row>
    <row r="59" spans="1:3" s="37" customFormat="1" ht="15" x14ac:dyDescent="0.25">
      <c r="A59" s="9"/>
      <c r="B59" s="6" t="s">
        <v>67</v>
      </c>
      <c r="C59" s="66">
        <v>17940.423999999999</v>
      </c>
    </row>
    <row r="60" spans="1:3" s="37" customFormat="1" ht="30" x14ac:dyDescent="0.25">
      <c r="A60" s="3" t="s">
        <v>68</v>
      </c>
      <c r="B60" s="6" t="s">
        <v>69</v>
      </c>
      <c r="C60" s="66">
        <v>7887.6279999999997</v>
      </c>
    </row>
    <row r="61" spans="1:3" s="37" customFormat="1" ht="30" x14ac:dyDescent="0.25">
      <c r="A61" s="3" t="s">
        <v>70</v>
      </c>
      <c r="B61" s="6" t="s">
        <v>71</v>
      </c>
      <c r="C61" s="66">
        <v>4175.34</v>
      </c>
    </row>
    <row r="62" spans="1:3" s="37" customFormat="1" ht="30" x14ac:dyDescent="0.25">
      <c r="A62" s="3" t="s">
        <v>72</v>
      </c>
      <c r="B62" s="6" t="s">
        <v>73</v>
      </c>
      <c r="C62" s="66">
        <v>11804.831999999999</v>
      </c>
    </row>
    <row r="63" spans="1:3" s="37" customFormat="1" ht="15" x14ac:dyDescent="0.25">
      <c r="A63" s="3" t="s">
        <v>74</v>
      </c>
      <c r="B63" s="6" t="s">
        <v>75</v>
      </c>
      <c r="C63" s="66">
        <v>19743.68</v>
      </c>
    </row>
    <row r="64" spans="1:3" s="37" customFormat="1" x14ac:dyDescent="0.25">
      <c r="A64" s="3"/>
      <c r="B64" s="8" t="s">
        <v>76</v>
      </c>
      <c r="C64" s="67">
        <f>SUM(C54:C63)</f>
        <v>202378.11133333331</v>
      </c>
    </row>
    <row r="65" spans="1:3" s="37" customFormat="1" ht="15" x14ac:dyDescent="0.25">
      <c r="A65" s="3"/>
      <c r="B65" s="4" t="s">
        <v>77</v>
      </c>
      <c r="C65" s="66"/>
    </row>
    <row r="66" spans="1:3" s="37" customFormat="1" ht="30" x14ac:dyDescent="0.25">
      <c r="A66" s="3" t="s">
        <v>78</v>
      </c>
      <c r="B66" s="6" t="s">
        <v>79</v>
      </c>
      <c r="C66" s="66"/>
    </row>
    <row r="67" spans="1:3" s="37" customFormat="1" ht="17.25" customHeight="1" x14ac:dyDescent="0.25">
      <c r="A67" s="3"/>
      <c r="B67" s="6" t="s">
        <v>80</v>
      </c>
      <c r="C67" s="66">
        <v>58033.5</v>
      </c>
    </row>
    <row r="68" spans="1:3" s="37" customFormat="1" ht="15" x14ac:dyDescent="0.25">
      <c r="A68" s="3"/>
      <c r="B68" s="6" t="s">
        <v>81</v>
      </c>
      <c r="C68" s="66">
        <v>33440.880000000005</v>
      </c>
    </row>
    <row r="69" spans="1:3" s="37" customFormat="1" ht="15" x14ac:dyDescent="0.25">
      <c r="A69" s="3"/>
      <c r="B69" s="6" t="s">
        <v>82</v>
      </c>
      <c r="C69" s="66">
        <v>17717.370000000003</v>
      </c>
    </row>
    <row r="70" spans="1:3" s="37" customFormat="1" ht="15" x14ac:dyDescent="0.25">
      <c r="A70" s="3"/>
      <c r="B70" s="6" t="s">
        <v>83</v>
      </c>
      <c r="C70" s="66">
        <v>1264.97</v>
      </c>
    </row>
    <row r="71" spans="1:3" s="37" customFormat="1" ht="15" x14ac:dyDescent="0.25">
      <c r="A71" s="3" t="s">
        <v>84</v>
      </c>
      <c r="B71" s="6" t="s">
        <v>85</v>
      </c>
      <c r="C71" s="66">
        <v>1239.5200000000002</v>
      </c>
    </row>
    <row r="72" spans="1:3" s="37" customFormat="1" x14ac:dyDescent="0.25">
      <c r="A72" s="3"/>
      <c r="B72" s="8" t="s">
        <v>76</v>
      </c>
      <c r="C72" s="66">
        <f>SUM(C67:C71)</f>
        <v>111696.24</v>
      </c>
    </row>
    <row r="73" spans="1:3" s="37" customFormat="1" ht="15" x14ac:dyDescent="0.25">
      <c r="A73" s="3"/>
      <c r="B73" s="4" t="s">
        <v>86</v>
      </c>
      <c r="C73" s="66"/>
    </row>
    <row r="74" spans="1:3" s="37" customFormat="1" ht="30" x14ac:dyDescent="0.25">
      <c r="A74" s="3" t="s">
        <v>87</v>
      </c>
      <c r="B74" s="6" t="s">
        <v>88</v>
      </c>
      <c r="C74" s="66">
        <v>21770.127000000004</v>
      </c>
    </row>
    <row r="75" spans="1:3" s="37" customFormat="1" ht="30" x14ac:dyDescent="0.25">
      <c r="A75" s="3" t="s">
        <v>89</v>
      </c>
      <c r="B75" s="6" t="s">
        <v>90</v>
      </c>
      <c r="C75" s="66">
        <v>43540.254000000008</v>
      </c>
    </row>
    <row r="76" spans="1:3" s="37" customFormat="1" ht="45" x14ac:dyDescent="0.25">
      <c r="A76" s="3" t="s">
        <v>91</v>
      </c>
      <c r="B76" s="6" t="s">
        <v>92</v>
      </c>
      <c r="C76" s="66">
        <v>32657.985000000008</v>
      </c>
    </row>
    <row r="77" spans="1:3" s="37" customFormat="1" ht="30" x14ac:dyDescent="0.25">
      <c r="A77" s="3" t="s">
        <v>93</v>
      </c>
      <c r="B77" s="6" t="s">
        <v>94</v>
      </c>
      <c r="C77" s="66">
        <v>27591.871999999999</v>
      </c>
    </row>
    <row r="78" spans="1:3" s="37" customFormat="1" x14ac:dyDescent="0.25">
      <c r="A78" s="3"/>
      <c r="B78" s="8" t="s">
        <v>95</v>
      </c>
      <c r="C78" s="67">
        <f>SUM(C74:C77)</f>
        <v>125560.23800000001</v>
      </c>
    </row>
    <row r="79" spans="1:3" s="37" customFormat="1" ht="31.5" x14ac:dyDescent="0.25">
      <c r="A79" s="10" t="s">
        <v>96</v>
      </c>
      <c r="B79" s="8" t="s">
        <v>97</v>
      </c>
      <c r="C79" s="66">
        <v>64687.904000000002</v>
      </c>
    </row>
    <row r="80" spans="1:3" s="37" customFormat="1" x14ac:dyDescent="0.25">
      <c r="A80" s="10" t="s">
        <v>98</v>
      </c>
      <c r="B80" s="8" t="s">
        <v>99</v>
      </c>
      <c r="C80" s="66">
        <v>6493.5349999999999</v>
      </c>
    </row>
    <row r="81" spans="1:3" s="37" customFormat="1" x14ac:dyDescent="0.25">
      <c r="A81" s="10"/>
      <c r="B81" s="8" t="s">
        <v>100</v>
      </c>
      <c r="C81" s="67">
        <f>SUM(C79:C80)</f>
        <v>71181.438999999998</v>
      </c>
    </row>
    <row r="82" spans="1:3" s="37" customFormat="1" ht="16.5" customHeight="1" x14ac:dyDescent="0.25">
      <c r="A82" s="10" t="s">
        <v>101</v>
      </c>
      <c r="B82" s="8" t="s">
        <v>102</v>
      </c>
      <c r="C82" s="67">
        <v>2938.28</v>
      </c>
    </row>
    <row r="83" spans="1:3" s="37" customFormat="1" x14ac:dyDescent="0.25">
      <c r="A83" s="10" t="s">
        <v>103</v>
      </c>
      <c r="B83" s="8" t="s">
        <v>104</v>
      </c>
      <c r="C83" s="67">
        <v>3128.4040000000005</v>
      </c>
    </row>
    <row r="84" spans="1:3" s="37" customFormat="1" ht="30" x14ac:dyDescent="0.25">
      <c r="A84" s="10"/>
      <c r="B84" s="11" t="s">
        <v>105</v>
      </c>
      <c r="C84" s="66"/>
    </row>
    <row r="85" spans="1:3" s="37" customFormat="1" ht="15" x14ac:dyDescent="0.25">
      <c r="A85" s="3" t="s">
        <v>106</v>
      </c>
      <c r="B85" s="6" t="s">
        <v>107</v>
      </c>
      <c r="C85" s="66">
        <v>5368.44</v>
      </c>
    </row>
    <row r="86" spans="1:3" s="37" customFormat="1" ht="15" x14ac:dyDescent="0.25">
      <c r="A86" s="3" t="s">
        <v>108</v>
      </c>
      <c r="B86" s="6" t="s">
        <v>109</v>
      </c>
      <c r="C86" s="66">
        <v>4045.1999999999994</v>
      </c>
    </row>
    <row r="87" spans="1:3" s="37" customFormat="1" ht="45" x14ac:dyDescent="0.25">
      <c r="A87" s="3" t="s">
        <v>110</v>
      </c>
      <c r="B87" s="6" t="s">
        <v>111</v>
      </c>
      <c r="C87" s="66">
        <v>3939.22</v>
      </c>
    </row>
    <row r="88" spans="1:3" s="37" customFormat="1" ht="45" x14ac:dyDescent="0.25">
      <c r="A88" s="3" t="s">
        <v>112</v>
      </c>
      <c r="B88" s="6" t="s">
        <v>113</v>
      </c>
      <c r="C88" s="66">
        <v>3939.22</v>
      </c>
    </row>
    <row r="89" spans="1:3" s="37" customFormat="1" ht="45" x14ac:dyDescent="0.25">
      <c r="A89" s="3" t="s">
        <v>114</v>
      </c>
      <c r="B89" s="6" t="s">
        <v>115</v>
      </c>
      <c r="C89" s="66">
        <v>7878.44</v>
      </c>
    </row>
    <row r="90" spans="1:3" s="37" customFormat="1" x14ac:dyDescent="0.25">
      <c r="A90" s="3"/>
      <c r="B90" s="8" t="s">
        <v>117</v>
      </c>
      <c r="C90" s="67">
        <f>SUM(C85:C89)</f>
        <v>25170.519999999997</v>
      </c>
    </row>
    <row r="91" spans="1:3" s="38" customFormat="1" ht="15" x14ac:dyDescent="0.25">
      <c r="A91" s="7"/>
      <c r="B91" s="11" t="s">
        <v>118</v>
      </c>
      <c r="C91" s="16"/>
    </row>
    <row r="92" spans="1:3" s="38" customFormat="1" ht="31.5" x14ac:dyDescent="0.25">
      <c r="A92" s="7" t="s">
        <v>119</v>
      </c>
      <c r="B92" s="8" t="s">
        <v>120</v>
      </c>
      <c r="C92" s="16"/>
    </row>
    <row r="93" spans="1:3" s="38" customFormat="1" ht="29.25" customHeight="1" x14ac:dyDescent="0.25">
      <c r="A93" s="7"/>
      <c r="B93" s="12" t="s">
        <v>121</v>
      </c>
      <c r="C93" s="16">
        <v>10697.56</v>
      </c>
    </row>
    <row r="94" spans="1:3" s="39" customFormat="1" ht="31.5" x14ac:dyDescent="0.25">
      <c r="A94" s="14" t="s">
        <v>122</v>
      </c>
      <c r="B94" s="15" t="s">
        <v>123</v>
      </c>
      <c r="C94" s="16"/>
    </row>
    <row r="95" spans="1:3" s="39" customFormat="1" ht="21.75" customHeight="1" x14ac:dyDescent="0.25">
      <c r="A95" s="14"/>
      <c r="B95" s="12" t="s">
        <v>124</v>
      </c>
      <c r="C95" s="16">
        <v>568.41</v>
      </c>
    </row>
    <row r="96" spans="1:3" s="39" customFormat="1" ht="21.75" customHeight="1" x14ac:dyDescent="0.25">
      <c r="A96" s="14"/>
      <c r="B96" s="12" t="s">
        <v>125</v>
      </c>
      <c r="C96" s="16">
        <v>674.07</v>
      </c>
    </row>
    <row r="97" spans="1:6" s="39" customFormat="1" ht="31.5" x14ac:dyDescent="0.25">
      <c r="A97" s="14"/>
      <c r="B97" s="12" t="s">
        <v>126</v>
      </c>
      <c r="C97" s="16"/>
    </row>
    <row r="98" spans="1:6" s="39" customFormat="1" ht="31.5" x14ac:dyDescent="0.25">
      <c r="A98" s="14" t="s">
        <v>127</v>
      </c>
      <c r="B98" s="15" t="s">
        <v>128</v>
      </c>
      <c r="C98" s="16"/>
    </row>
    <row r="99" spans="1:6" s="39" customFormat="1" ht="30" x14ac:dyDescent="0.25">
      <c r="A99" s="14"/>
      <c r="B99" s="13" t="s">
        <v>129</v>
      </c>
      <c r="C99" s="16">
        <v>787.94519999999989</v>
      </c>
    </row>
    <row r="100" spans="1:6" s="39" customFormat="1" x14ac:dyDescent="0.25">
      <c r="A100" s="14"/>
      <c r="B100" s="17" t="s">
        <v>130</v>
      </c>
      <c r="C100" s="16"/>
    </row>
    <row r="101" spans="1:6" s="39" customFormat="1" ht="15" x14ac:dyDescent="0.25">
      <c r="A101" s="14"/>
      <c r="B101" s="13" t="s">
        <v>131</v>
      </c>
      <c r="C101" s="16">
        <v>0</v>
      </c>
    </row>
    <row r="102" spans="1:6" s="39" customFormat="1" ht="15" x14ac:dyDescent="0.25">
      <c r="A102" s="14"/>
      <c r="B102" s="6" t="s">
        <v>132</v>
      </c>
      <c r="C102" s="16">
        <v>22410</v>
      </c>
    </row>
    <row r="103" spans="1:6" s="39" customFormat="1" x14ac:dyDescent="0.25">
      <c r="A103" s="14"/>
      <c r="B103" s="18" t="s">
        <v>133</v>
      </c>
      <c r="C103" s="16">
        <v>62473.56</v>
      </c>
    </row>
    <row r="104" spans="1:6" s="39" customFormat="1" ht="15" x14ac:dyDescent="0.25">
      <c r="A104" s="14"/>
      <c r="B104" s="13" t="s">
        <v>134</v>
      </c>
      <c r="C104" s="16">
        <v>858.11</v>
      </c>
    </row>
    <row r="105" spans="1:6" s="39" customFormat="1" ht="30" x14ac:dyDescent="0.25">
      <c r="A105" s="14"/>
      <c r="B105" s="6" t="s">
        <v>135</v>
      </c>
      <c r="C105" s="16">
        <v>633.67499999999995</v>
      </c>
    </row>
    <row r="106" spans="1:6" s="39" customFormat="1" ht="30" x14ac:dyDescent="0.25">
      <c r="A106" s="14"/>
      <c r="B106" s="6" t="s">
        <v>136</v>
      </c>
      <c r="C106" s="16">
        <v>1517.7716</v>
      </c>
    </row>
    <row r="107" spans="1:6" s="38" customFormat="1" ht="23.25" customHeight="1" x14ac:dyDescent="0.25">
      <c r="A107" s="19"/>
      <c r="B107" s="8" t="s">
        <v>137</v>
      </c>
      <c r="C107" s="15">
        <f>SUM(C93:C106)</f>
        <v>100621.1018</v>
      </c>
    </row>
    <row r="108" spans="1:6" s="38" customFormat="1" ht="23.25" customHeight="1" x14ac:dyDescent="0.25">
      <c r="A108" s="7"/>
      <c r="B108" s="8" t="s">
        <v>138</v>
      </c>
      <c r="C108" s="15">
        <f>224004.566*0.75</f>
        <v>168003.42449999999</v>
      </c>
    </row>
    <row r="109" spans="1:6" s="38" customFormat="1" x14ac:dyDescent="0.25">
      <c r="A109" s="7" t="s">
        <v>139</v>
      </c>
      <c r="B109" s="8" t="s">
        <v>140</v>
      </c>
      <c r="C109" s="15">
        <f>C52+C64+C72+C78+C81+C82+C83+C90+C107+C108</f>
        <v>947257.69313333323</v>
      </c>
    </row>
    <row r="110" spans="1:6" s="60" customFormat="1" x14ac:dyDescent="0.25">
      <c r="A110" s="57"/>
      <c r="B110" s="58" t="s">
        <v>177</v>
      </c>
      <c r="C110" s="22">
        <v>1005192.09</v>
      </c>
      <c r="D110" s="59"/>
      <c r="E110" s="59"/>
      <c r="F110" s="59"/>
    </row>
    <row r="111" spans="1:6" s="60" customFormat="1" x14ac:dyDescent="0.25">
      <c r="A111" s="57"/>
      <c r="B111" s="58" t="s">
        <v>178</v>
      </c>
      <c r="C111" s="22">
        <v>956284.69</v>
      </c>
      <c r="D111" s="61"/>
      <c r="E111" s="61"/>
      <c r="F111" s="61"/>
    </row>
    <row r="112" spans="1:6" s="60" customFormat="1" x14ac:dyDescent="0.25">
      <c r="A112" s="57"/>
      <c r="B112" s="58" t="s">
        <v>181</v>
      </c>
      <c r="C112" s="22">
        <f>C111-C109</f>
        <v>9026.9968666667119</v>
      </c>
      <c r="D112" s="61"/>
      <c r="E112" s="61"/>
      <c r="F112" s="61"/>
    </row>
    <row r="113" spans="1:3" s="60" customFormat="1" x14ac:dyDescent="0.25">
      <c r="A113" s="57"/>
      <c r="B113" s="58" t="s">
        <v>179</v>
      </c>
      <c r="C113" s="62">
        <f>C42+C112</f>
        <v>-299683.29533333331</v>
      </c>
    </row>
    <row r="114" spans="1:3" s="64" customFormat="1" x14ac:dyDescent="0.25">
      <c r="A114" s="63"/>
      <c r="C114" s="65"/>
    </row>
    <row r="115" spans="1:3" s="64" customFormat="1" ht="12.75" customHeight="1" x14ac:dyDescent="0.25">
      <c r="A115" s="35"/>
      <c r="B115" s="36"/>
      <c r="C115" s="65"/>
    </row>
    <row r="116" spans="1:3" s="64" customFormat="1" ht="12.75" customHeight="1" x14ac:dyDescent="0.25">
      <c r="A116" s="35"/>
      <c r="B116" s="36"/>
      <c r="C116" s="65"/>
    </row>
    <row r="117" spans="1:3" ht="12.75" hidden="1" customHeight="1" x14ac:dyDescent="0.25">
      <c r="A117" s="41"/>
      <c r="B117" s="43" t="s">
        <v>141</v>
      </c>
    </row>
    <row r="118" spans="1:3" ht="12.75" hidden="1" customHeight="1" x14ac:dyDescent="0.25">
      <c r="A118" s="41"/>
      <c r="B118" s="43" t="s">
        <v>142</v>
      </c>
    </row>
    <row r="119" spans="1:3" ht="12.75" hidden="1" customHeight="1" x14ac:dyDescent="0.25">
      <c r="A119" s="41"/>
      <c r="B119" s="42"/>
    </row>
    <row r="120" spans="1:3" ht="33.75" hidden="1" customHeight="1" x14ac:dyDescent="0.25">
      <c r="A120" s="44" t="s">
        <v>143</v>
      </c>
      <c r="B120" s="45" t="s">
        <v>144</v>
      </c>
    </row>
    <row r="121" spans="1:3" ht="12.75" hidden="1" customHeight="1" x14ac:dyDescent="0.25">
      <c r="A121" s="46" t="s">
        <v>145</v>
      </c>
      <c r="B121" s="47" t="s">
        <v>146</v>
      </c>
    </row>
    <row r="122" spans="1:3" ht="12.75" hidden="1" customHeight="1" x14ac:dyDescent="0.25">
      <c r="A122" s="46" t="s">
        <v>147</v>
      </c>
      <c r="B122" s="48" t="s">
        <v>148</v>
      </c>
    </row>
    <row r="123" spans="1:3" ht="12.75" hidden="1" customHeight="1" x14ac:dyDescent="0.25">
      <c r="A123" s="46" t="s">
        <v>149</v>
      </c>
      <c r="B123" s="48" t="s">
        <v>150</v>
      </c>
    </row>
    <row r="124" spans="1:3" ht="12.75" hidden="1" customHeight="1" x14ac:dyDescent="0.25">
      <c r="A124" s="46" t="s">
        <v>151</v>
      </c>
      <c r="B124" s="48" t="s">
        <v>152</v>
      </c>
    </row>
    <row r="125" spans="1:3" hidden="1" x14ac:dyDescent="0.25">
      <c r="A125" s="46" t="s">
        <v>96</v>
      </c>
      <c r="B125" s="48" t="s">
        <v>153</v>
      </c>
    </row>
    <row r="126" spans="1:3" hidden="1" x14ac:dyDescent="0.25">
      <c r="A126" s="46" t="s">
        <v>103</v>
      </c>
      <c r="B126" s="48" t="s">
        <v>154</v>
      </c>
    </row>
    <row r="127" spans="1:3" hidden="1" x14ac:dyDescent="0.25">
      <c r="A127" s="46" t="s">
        <v>101</v>
      </c>
      <c r="B127" s="48" t="s">
        <v>155</v>
      </c>
    </row>
    <row r="128" spans="1:3" ht="45.75" hidden="1" x14ac:dyDescent="0.25">
      <c r="A128" s="46" t="s">
        <v>156</v>
      </c>
      <c r="B128" s="47" t="s">
        <v>157</v>
      </c>
    </row>
    <row r="129" spans="1:2" ht="30.75" hidden="1" x14ac:dyDescent="0.25">
      <c r="A129" s="46" t="s">
        <v>158</v>
      </c>
      <c r="B129" s="47" t="s">
        <v>159</v>
      </c>
    </row>
    <row r="130" spans="1:2" hidden="1" x14ac:dyDescent="0.25">
      <c r="A130" s="46" t="s">
        <v>160</v>
      </c>
      <c r="B130" s="48" t="s">
        <v>161</v>
      </c>
    </row>
    <row r="131" spans="1:2" hidden="1" x14ac:dyDescent="0.25">
      <c r="A131" s="46" t="s">
        <v>162</v>
      </c>
      <c r="B131" s="48" t="s">
        <v>163</v>
      </c>
    </row>
    <row r="132" spans="1:2" hidden="1" x14ac:dyDescent="0.25">
      <c r="A132" s="46" t="s">
        <v>164</v>
      </c>
      <c r="B132" s="48" t="s">
        <v>165</v>
      </c>
    </row>
    <row r="133" spans="1:2" hidden="1" x14ac:dyDescent="0.25">
      <c r="A133" s="46" t="s">
        <v>139</v>
      </c>
      <c r="B133" s="47" t="s">
        <v>166</v>
      </c>
    </row>
    <row r="134" spans="1:2" hidden="1" x14ac:dyDescent="0.25">
      <c r="A134" s="46" t="s">
        <v>167</v>
      </c>
      <c r="B134" s="47" t="s">
        <v>116</v>
      </c>
    </row>
    <row r="135" spans="1:2" hidden="1" x14ac:dyDescent="0.25">
      <c r="A135" s="46" t="s">
        <v>167</v>
      </c>
      <c r="B135" s="48" t="s">
        <v>168</v>
      </c>
    </row>
    <row r="136" spans="1:2" hidden="1" x14ac:dyDescent="0.25">
      <c r="A136" s="46" t="s">
        <v>169</v>
      </c>
      <c r="B136" s="48" t="s">
        <v>170</v>
      </c>
    </row>
    <row r="137" spans="1:2" ht="16.5" hidden="1" thickBot="1" x14ac:dyDescent="0.3">
      <c r="A137" s="49"/>
      <c r="B137" s="50" t="s">
        <v>171</v>
      </c>
    </row>
    <row r="138" spans="1:2" hidden="1" x14ac:dyDescent="0.25">
      <c r="A138" s="51"/>
      <c r="B138" s="48" t="s">
        <v>172</v>
      </c>
    </row>
    <row r="139" spans="1:2" ht="31.5" hidden="1" x14ac:dyDescent="0.25">
      <c r="A139" s="52"/>
      <c r="B139" s="53" t="s">
        <v>173</v>
      </c>
    </row>
    <row r="140" spans="1:2" ht="16.5" hidden="1" thickBot="1" x14ac:dyDescent="0.3">
      <c r="A140" s="54"/>
      <c r="B140" s="55" t="s">
        <v>174</v>
      </c>
    </row>
    <row r="141" spans="1:2" hidden="1" x14ac:dyDescent="0.25"/>
  </sheetData>
  <mergeCells count="6">
    <mergeCell ref="A38:C38"/>
    <mergeCell ref="A39:C39"/>
    <mergeCell ref="A40:C40"/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2024-01-29T07:05:13Z</dcterms:created>
  <dcterms:modified xsi:type="dcterms:W3CDTF">2024-03-12T07:17:08Z</dcterms:modified>
</cp:coreProperties>
</file>