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Калинин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8" i="1" l="1"/>
  <c r="C97" i="1"/>
  <c r="C87" i="1"/>
  <c r="C77" i="1"/>
  <c r="C74" i="1"/>
  <c r="C68" i="1"/>
  <c r="C60" i="1"/>
  <c r="C48" i="1"/>
  <c r="B11" i="1"/>
  <c r="C99" i="1" l="1"/>
  <c r="C126" i="1" s="1"/>
  <c r="C127" i="1" s="1"/>
</calcChain>
</file>

<file path=xl/sharedStrings.xml><?xml version="1.0" encoding="utf-8"?>
<sst xmlns="http://schemas.openxmlformats.org/spreadsheetml/2006/main" count="175" uniqueCount="168">
  <si>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</si>
  <si>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</si>
  <si>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</si>
  <si>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ул.Калинина, 11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</si>
  <si>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</si>
  <si>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</si>
  <si>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</si>
  <si>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</si>
  <si>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</si>
  <si>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</si>
  <si>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</si>
  <si>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</si>
  <si>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</si>
  <si>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</si>
  <si>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</si>
  <si>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</si>
  <si>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</si>
  <si>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</si>
  <si>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</si>
  <si>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</si>
  <si>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</si>
  <si>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</si>
  <si>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</si>
  <si>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</si>
  <si>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</si>
  <si>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</si>
  <si>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</si>
  <si>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</si>
  <si>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</si>
  <si>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 и сосули)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</si>
  <si>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</si>
  <si>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</si>
  <si>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</si>
  <si>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</si>
  <si>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</si>
  <si>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</si>
  <si>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</si>
  <si>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</si>
  <si>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</si>
  <si>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</si>
  <si>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</si>
  <si>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</si>
  <si>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</si>
  <si>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</si>
  <si>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</si>
  <si>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</si>
  <si>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</si>
  <si>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</si>
  <si>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 приборов, чердачных лестниц, шкафов для эл. счетчиков, почтовых ящиков (генеральная уборка)</t>
  </si>
  <si>
    <t>1.4.</t>
  </si>
  <si>
    <t>Мытье окон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</si>
  <si>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</si>
  <si>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</si>
  <si>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</si>
  <si>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</si>
  <si>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</si>
  <si>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</si>
  <si>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</si>
  <si>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</si>
  <si>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</si>
  <si>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</si>
  <si>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Подметание снега  до 2-х см 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</si>
  <si>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</si>
  <si>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</si>
  <si>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</si>
  <si>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</si>
  <si>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</si>
  <si>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</si>
  <si>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</si>
  <si>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</si>
  <si>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</si>
  <si>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</si>
  <si>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</si>
  <si>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</si>
  <si>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</si>
  <si>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</si>
  <si>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</si>
  <si>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</si>
  <si>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</si>
  <si>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</si>
  <si>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</si>
  <si>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</si>
  <si>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(констр.элем.) Прочистка засоренных неисправн.в системах вентиляции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</si>
  <si>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</si>
  <si>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</si>
  <si>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</si>
  <si>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</si>
  <si>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</si>
  <si>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</si>
  <si>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</si>
  <si>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</si>
  <si>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</si>
  <si>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</si>
  <si>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</si>
  <si>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</si>
  <si>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</si>
  <si>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</si>
  <si>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</si>
  <si>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</si>
  <si>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</si>
  <si>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</si>
  <si>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гор воды</t>
  </si>
  <si>
    <t xml:space="preserve"> 8.2</t>
  </si>
  <si>
    <t>Обслуживание общедомовых приборов учета холодной воды</t>
  </si>
  <si>
    <t>Обслуживание общедомовых приборов учета тепла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</si>
  <si>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</si>
  <si>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 хол.)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</si>
  <si>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</si>
  <si>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</si>
  <si>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</si>
  <si>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</si>
  <si>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</si>
  <si>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</si>
  <si>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водоснабжения и водоотведения (непредвиденные работы</t>
  </si>
  <si>
    <t>смена домового водосчетчика ХВС  ITELMA110мм</t>
  </si>
  <si>
    <t>демонтаж ППР для поверки с установкой катушки</t>
  </si>
  <si>
    <t>Ремонт теплосчетчика</t>
  </si>
  <si>
    <t>Поверка теплосчетчика после ремонта</t>
  </si>
  <si>
    <t xml:space="preserve"> 9.3</t>
  </si>
  <si>
    <t>Текущий ремонт систем конструкт.элементов) (непредвиденные работы</t>
  </si>
  <si>
    <t>распиловка стволов деревьев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</si>
  <si>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</si>
  <si>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</si>
  <si>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</si>
  <si>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 :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</si>
  <si>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</si>
  <si>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</si>
  <si>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</si>
  <si>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</si>
  <si>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</si>
  <si>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</si>
  <si>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</si>
  <si>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</si>
  <si>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</si>
  <si>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</si>
  <si>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</si>
  <si>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</si>
  <si>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</si>
  <si>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</si>
  <si>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</si>
  <si>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</si>
  <si>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</si>
  <si>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</si>
  <si>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</si>
  <si>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</si>
  <si>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</si>
  <si>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</si>
  <si>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</si>
  <si>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</si>
  <si>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</si>
  <si>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Поверка общедомовых приборов учета тепла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</si>
  <si>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</si>
  <si>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</si>
  <si>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</si>
  <si>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</si>
  <si>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</si>
  <si>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</si>
  <si>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07.07.2014)</t>
  </si>
  <si>
    <t>по управлению и обслуживанию</t>
  </si>
  <si>
    <t>МКД по ул.Калинина 11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</si>
  <si>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</si>
  <si>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</si>
  <si>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</si>
  <si>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</si>
  <si>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за 2022 год "+" - экономия "-" - перерасход</t>
  </si>
  <si>
    <t>Результат накоплением "+" - экономия "-" - перерасход</t>
  </si>
  <si>
    <t>Результат за 2023 год "+" - экономия "-" - перерасход</t>
  </si>
  <si>
    <t>смена сантехнических паронитовых прокладок 3/4 на водосчетчике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</si>
</sst>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 applyFill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15" xfId="1" applyFont="1" applyFill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164" fontId="4" fillId="0" borderId="1" xfId="2" applyNumberFormat="1" applyFont="1" applyFill="1" applyBorder="1" applyAlignment="1">
      <alignment wrapText="1"/>
    </xf>
    <xf numFmtId="0" fontId="4" fillId="0" borderId="0" xfId="1" applyFont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16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98"/>
  <sheetViews>
    <sheetView tabSelected="1" topLeftCell="A39" workbookViewId="0">
      <selection activeCell="B87" sqref="B87"/>
    </sheetView>
  </sheetViews>
  <sheetFormatPr defaultColWidth="14.28515625" defaultRowHeight="15.75" x14ac:dyDescent="0.25"/>
  <cols>
    <col min="1" max="1" width="5.28515625" style="13" customWidth="1"/>
    <col min="2" max="2" width="72.28515625" style="14" customWidth="1"/>
    <col min="3" max="3" width="20.5703125" style="14" customWidth="1"/>
    <col min="4" max="194" width="9.140625" style="14" customWidth="1"/>
    <col min="195" max="195" width="5.28515625" style="14" customWidth="1"/>
    <col min="196" max="196" width="46" style="14" customWidth="1"/>
    <col min="197" max="198" width="9.28515625" style="14" customWidth="1"/>
    <col min="199" max="202" width="0" style="14" hidden="1" customWidth="1"/>
    <col min="203" max="223" width="9.28515625" style="14" customWidth="1"/>
    <col min="224" max="232" width="9.140625" style="14" customWidth="1"/>
    <col min="233" max="233" width="9.7109375" style="14" customWidth="1"/>
    <col min="234" max="254" width="9.140625" style="14" customWidth="1"/>
    <col min="255" max="255" width="9.28515625" style="14" bestFit="1" customWidth="1"/>
    <col min="256" max="16384" width="14.28515625" style="14"/>
  </cols>
  <sheetData>
    <row r="1" spans="1:2" hidden="1" x14ac:dyDescent="0.25">
      <c r="B1" s="14" t="s">
        <v>0</v>
      </c>
    </row>
    <row r="2" spans="1:2" hidden="1" x14ac:dyDescent="0.25">
      <c r="A2" s="15"/>
      <c r="B2" s="16"/>
    </row>
    <row r="3" spans="1:2" hidden="1" x14ac:dyDescent="0.25">
      <c r="A3" s="15"/>
      <c r="B3" s="17" t="s">
        <v>1</v>
      </c>
    </row>
    <row r="4" spans="1:2" hidden="1" x14ac:dyDescent="0.25">
      <c r="A4" s="15"/>
      <c r="B4" s="17" t="s">
        <v>2</v>
      </c>
    </row>
    <row r="5" spans="1:2" hidden="1" x14ac:dyDescent="0.25">
      <c r="A5" s="18"/>
      <c r="B5" s="19" t="s">
        <v>3</v>
      </c>
    </row>
    <row r="6" spans="1:2" hidden="1" x14ac:dyDescent="0.25">
      <c r="A6" s="20"/>
      <c r="B6" s="21"/>
    </row>
    <row r="7" spans="1:2" hidden="1" x14ac:dyDescent="0.25">
      <c r="A7" s="22"/>
      <c r="B7" s="23"/>
    </row>
    <row r="8" spans="1:2" hidden="1" x14ac:dyDescent="0.25">
      <c r="A8" s="22"/>
      <c r="B8" s="23"/>
    </row>
    <row r="9" spans="1:2" hidden="1" x14ac:dyDescent="0.25">
      <c r="A9" s="22"/>
      <c r="B9" s="23"/>
    </row>
    <row r="10" spans="1:2" hidden="1" x14ac:dyDescent="0.25">
      <c r="A10" s="24"/>
      <c r="B10" s="25"/>
    </row>
    <row r="11" spans="1:2" hidden="1" x14ac:dyDescent="0.25">
      <c r="A11" s="26">
        <v>1</v>
      </c>
      <c r="B11" s="26">
        <f>A11+1</f>
        <v>2</v>
      </c>
    </row>
    <row r="12" spans="1:2" hidden="1" x14ac:dyDescent="0.25">
      <c r="A12" s="26"/>
      <c r="B12" s="27" t="s">
        <v>4</v>
      </c>
    </row>
    <row r="13" spans="1:2" hidden="1" x14ac:dyDescent="0.25">
      <c r="A13" s="28" t="s">
        <v>5</v>
      </c>
      <c r="B13" s="29" t="s">
        <v>6</v>
      </c>
    </row>
    <row r="14" spans="1:2" hidden="1" x14ac:dyDescent="0.25">
      <c r="A14" s="28" t="s">
        <v>7</v>
      </c>
      <c r="B14" s="29" t="s">
        <v>8</v>
      </c>
    </row>
    <row r="15" spans="1:2" hidden="1" x14ac:dyDescent="0.25">
      <c r="A15" s="26" t="s">
        <v>9</v>
      </c>
      <c r="B15" s="30" t="s">
        <v>10</v>
      </c>
    </row>
    <row r="16" spans="1:2" hidden="1" x14ac:dyDescent="0.25">
      <c r="A16" s="28" t="s">
        <v>11</v>
      </c>
      <c r="B16" s="29" t="s">
        <v>12</v>
      </c>
    </row>
    <row r="17" spans="1:2" hidden="1" x14ac:dyDescent="0.25">
      <c r="A17" s="28" t="s">
        <v>13</v>
      </c>
      <c r="B17" s="29" t="s">
        <v>14</v>
      </c>
    </row>
    <row r="18" spans="1:2" hidden="1" x14ac:dyDescent="0.25">
      <c r="A18" s="28"/>
      <c r="B18" s="29" t="s">
        <v>15</v>
      </c>
    </row>
    <row r="19" spans="1:2" hidden="1" x14ac:dyDescent="0.25">
      <c r="A19" s="28"/>
      <c r="B19" s="29" t="s">
        <v>16</v>
      </c>
    </row>
    <row r="20" spans="1:2" hidden="1" x14ac:dyDescent="0.25">
      <c r="A20" s="28" t="s">
        <v>17</v>
      </c>
      <c r="B20" s="29" t="s">
        <v>18</v>
      </c>
    </row>
    <row r="21" spans="1:2" hidden="1" x14ac:dyDescent="0.25">
      <c r="A21" s="28"/>
      <c r="B21" s="29" t="s">
        <v>19</v>
      </c>
    </row>
    <row r="22" spans="1:2" hidden="1" x14ac:dyDescent="0.25">
      <c r="A22" s="28" t="s">
        <v>20</v>
      </c>
      <c r="B22" s="29" t="s">
        <v>21</v>
      </c>
    </row>
    <row r="23" spans="1:2" hidden="1" x14ac:dyDescent="0.25">
      <c r="A23" s="28"/>
      <c r="B23" s="29" t="s">
        <v>22</v>
      </c>
    </row>
    <row r="24" spans="1:2" hidden="1" x14ac:dyDescent="0.25">
      <c r="A24" s="28"/>
      <c r="B24" s="29" t="s">
        <v>23</v>
      </c>
    </row>
    <row r="25" spans="1:2" hidden="1" x14ac:dyDescent="0.25">
      <c r="A25" s="28" t="s">
        <v>24</v>
      </c>
      <c r="B25" s="29" t="s">
        <v>25</v>
      </c>
    </row>
    <row r="26" spans="1:2" hidden="1" x14ac:dyDescent="0.25">
      <c r="A26" s="28" t="s">
        <v>26</v>
      </c>
      <c r="B26" s="29" t="s">
        <v>27</v>
      </c>
    </row>
    <row r="27" spans="1:2" ht="12" hidden="1" customHeight="1" x14ac:dyDescent="0.25">
      <c r="A27" s="28" t="s">
        <v>28</v>
      </c>
      <c r="B27" s="29" t="s">
        <v>29</v>
      </c>
    </row>
    <row r="28" spans="1:2" ht="23.25" hidden="1" customHeight="1" x14ac:dyDescent="0.25">
      <c r="A28" s="28" t="s">
        <v>30</v>
      </c>
      <c r="B28" s="31" t="s">
        <v>31</v>
      </c>
    </row>
    <row r="29" spans="1:2" ht="12.75" hidden="1" customHeight="1" x14ac:dyDescent="0.25">
      <c r="A29" s="28"/>
      <c r="B29" s="31" t="s">
        <v>32</v>
      </c>
    </row>
    <row r="30" spans="1:2" ht="12.75" hidden="1" customHeight="1" x14ac:dyDescent="0.25">
      <c r="A30" s="28"/>
      <c r="B30" s="31" t="s">
        <v>34</v>
      </c>
    </row>
    <row r="31" spans="1:2" ht="13.5" hidden="1" customHeight="1" x14ac:dyDescent="0.25">
      <c r="A31" s="28"/>
      <c r="B31" s="31" t="s">
        <v>35</v>
      </c>
    </row>
    <row r="32" spans="1:2" ht="11.25" hidden="1" customHeight="1" x14ac:dyDescent="0.25">
      <c r="A32" s="28"/>
      <c r="B32" s="31" t="s">
        <v>36</v>
      </c>
    </row>
    <row r="33" spans="1:3" ht="25.5" hidden="1" customHeight="1" x14ac:dyDescent="0.25">
      <c r="A33" s="28" t="s">
        <v>33</v>
      </c>
      <c r="B33" s="31" t="s">
        <v>37</v>
      </c>
    </row>
    <row r="34" spans="1:3" ht="14.25" hidden="1" customHeight="1" x14ac:dyDescent="0.25">
      <c r="A34" s="28" t="s">
        <v>38</v>
      </c>
      <c r="B34" s="31" t="s">
        <v>39</v>
      </c>
    </row>
    <row r="35" spans="1:3" ht="12" hidden="1" customHeight="1" x14ac:dyDescent="0.25">
      <c r="A35" s="28"/>
      <c r="B35" s="31" t="s">
        <v>40</v>
      </c>
    </row>
    <row r="36" spans="1:3" ht="12.75" hidden="1" customHeight="1" x14ac:dyDescent="0.25">
      <c r="A36" s="28"/>
      <c r="B36" s="31" t="s">
        <v>41</v>
      </c>
    </row>
    <row r="37" spans="1:3" ht="13.5" hidden="1" customHeight="1" x14ac:dyDescent="0.25">
      <c r="A37" s="28" t="s">
        <v>42</v>
      </c>
      <c r="B37" s="31" t="s">
        <v>43</v>
      </c>
    </row>
    <row r="38" spans="1:3" ht="13.5" hidden="1" customHeight="1" x14ac:dyDescent="0.25">
      <c r="A38" s="32"/>
      <c r="B38" s="33"/>
    </row>
    <row r="39" spans="1:3" s="16" customFormat="1" ht="13.5" customHeight="1" x14ac:dyDescent="0.25">
      <c r="A39" s="12" t="s">
        <v>160</v>
      </c>
      <c r="B39" s="12"/>
      <c r="C39" s="1"/>
    </row>
    <row r="40" spans="1:3" s="16" customFormat="1" ht="13.5" customHeight="1" x14ac:dyDescent="0.25">
      <c r="A40" s="12" t="s">
        <v>158</v>
      </c>
      <c r="B40" s="12"/>
      <c r="C40" s="1"/>
    </row>
    <row r="41" spans="1:3" s="16" customFormat="1" ht="13.5" customHeight="1" x14ac:dyDescent="0.25">
      <c r="A41" s="12" t="s">
        <v>159</v>
      </c>
      <c r="B41" s="12"/>
      <c r="C41" s="1"/>
    </row>
    <row r="42" spans="1:3" s="16" customFormat="1" ht="13.5" customHeight="1" x14ac:dyDescent="0.25">
      <c r="A42" s="2"/>
      <c r="B42" s="3"/>
      <c r="C42" s="4"/>
    </row>
    <row r="43" spans="1:3" s="16" customFormat="1" ht="13.5" customHeight="1" x14ac:dyDescent="0.25">
      <c r="A43" s="5"/>
      <c r="B43" s="6" t="s">
        <v>161</v>
      </c>
      <c r="C43" s="7">
        <v>-69501.721953999979</v>
      </c>
    </row>
    <row r="44" spans="1:3" s="16" customFormat="1" x14ac:dyDescent="0.25">
      <c r="A44" s="28"/>
      <c r="B44" s="27" t="s">
        <v>44</v>
      </c>
      <c r="C44" s="34"/>
    </row>
    <row r="45" spans="1:3" s="16" customFormat="1" ht="24.75" customHeight="1" x14ac:dyDescent="0.25">
      <c r="A45" s="28" t="s">
        <v>45</v>
      </c>
      <c r="B45" s="35" t="s">
        <v>46</v>
      </c>
      <c r="C45" s="36">
        <v>8194.634</v>
      </c>
    </row>
    <row r="46" spans="1:3" s="16" customFormat="1" ht="47.25" x14ac:dyDescent="0.25">
      <c r="A46" s="28" t="s">
        <v>47</v>
      </c>
      <c r="B46" s="35" t="s">
        <v>48</v>
      </c>
      <c r="C46" s="36">
        <v>625.26080000000002</v>
      </c>
    </row>
    <row r="47" spans="1:3" s="16" customFormat="1" x14ac:dyDescent="0.25">
      <c r="A47" s="28" t="s">
        <v>49</v>
      </c>
      <c r="B47" s="35" t="s">
        <v>50</v>
      </c>
      <c r="C47" s="36">
        <v>26.033799999999999</v>
      </c>
    </row>
    <row r="48" spans="1:3" s="16" customFormat="1" x14ac:dyDescent="0.25">
      <c r="A48" s="28"/>
      <c r="B48" s="37" t="s">
        <v>51</v>
      </c>
      <c r="C48" s="38">
        <f>SUM(C45:C47)</f>
        <v>8845.9285999999993</v>
      </c>
    </row>
    <row r="49" spans="1:3" s="16" customFormat="1" x14ac:dyDescent="0.25">
      <c r="A49" s="28"/>
      <c r="B49" s="27" t="s">
        <v>52</v>
      </c>
      <c r="C49" s="34"/>
    </row>
    <row r="50" spans="1:3" s="16" customFormat="1" ht="26.25" customHeight="1" x14ac:dyDescent="0.25">
      <c r="A50" s="28" t="s">
        <v>53</v>
      </c>
      <c r="B50" s="35" t="s">
        <v>54</v>
      </c>
      <c r="C50" s="36">
        <v>1721.1759999999997</v>
      </c>
    </row>
    <row r="51" spans="1:3" s="16" customFormat="1" ht="25.5" customHeight="1" x14ac:dyDescent="0.25">
      <c r="A51" s="39" t="s">
        <v>55</v>
      </c>
      <c r="B51" s="35" t="s">
        <v>56</v>
      </c>
      <c r="C51" s="36">
        <v>2597.5839999999998</v>
      </c>
    </row>
    <row r="52" spans="1:3" s="16" customFormat="1" ht="24.75" customHeight="1" x14ac:dyDescent="0.25">
      <c r="A52" s="39" t="s">
        <v>57</v>
      </c>
      <c r="B52" s="35" t="s">
        <v>58</v>
      </c>
      <c r="C52" s="36">
        <v>1733.808</v>
      </c>
    </row>
    <row r="53" spans="1:3" s="16" customFormat="1" x14ac:dyDescent="0.25">
      <c r="A53" s="39" t="s">
        <v>59</v>
      </c>
      <c r="B53" s="35" t="s">
        <v>60</v>
      </c>
      <c r="C53" s="36">
        <v>970.56</v>
      </c>
    </row>
    <row r="54" spans="1:3" s="16" customFormat="1" x14ac:dyDescent="0.25">
      <c r="A54" s="39"/>
      <c r="B54" s="35" t="s">
        <v>61</v>
      </c>
      <c r="C54" s="36">
        <v>7842.0999999999995</v>
      </c>
    </row>
    <row r="55" spans="1:3" s="16" customFormat="1" x14ac:dyDescent="0.25">
      <c r="A55" s="39"/>
      <c r="B55" s="35" t="s">
        <v>62</v>
      </c>
      <c r="C55" s="36">
        <v>6341.5655999999999</v>
      </c>
    </row>
    <row r="56" spans="1:3" s="16" customFormat="1" ht="31.5" customHeight="1" x14ac:dyDescent="0.25">
      <c r="A56" s="28" t="s">
        <v>63</v>
      </c>
      <c r="B56" s="35" t="s">
        <v>64</v>
      </c>
      <c r="C56" s="36">
        <v>1313.8272000000002</v>
      </c>
    </row>
    <row r="57" spans="1:3" s="16" customFormat="1" ht="35.25" customHeight="1" x14ac:dyDescent="0.25">
      <c r="A57" s="28" t="s">
        <v>65</v>
      </c>
      <c r="B57" s="35" t="s">
        <v>66</v>
      </c>
      <c r="C57" s="36">
        <v>709.93500000000006</v>
      </c>
    </row>
    <row r="58" spans="1:3" s="16" customFormat="1" ht="30.75" customHeight="1" x14ac:dyDescent="0.25">
      <c r="A58" s="28" t="s">
        <v>67</v>
      </c>
      <c r="B58" s="35" t="s">
        <v>68</v>
      </c>
      <c r="C58" s="36">
        <v>2563.7039999999997</v>
      </c>
    </row>
    <row r="59" spans="1:3" s="16" customFormat="1" ht="24" customHeight="1" x14ac:dyDescent="0.25">
      <c r="A59" s="28" t="s">
        <v>69</v>
      </c>
      <c r="B59" s="35" t="s">
        <v>70</v>
      </c>
      <c r="C59" s="36">
        <v>7140.8959999999997</v>
      </c>
    </row>
    <row r="60" spans="1:3" s="16" customFormat="1" x14ac:dyDescent="0.25">
      <c r="A60" s="28"/>
      <c r="B60" s="37" t="s">
        <v>71</v>
      </c>
      <c r="C60" s="38">
        <f>SUM(C50:C59)</f>
        <v>32935.1558</v>
      </c>
    </row>
    <row r="61" spans="1:3" s="16" customFormat="1" x14ac:dyDescent="0.25">
      <c r="A61" s="28"/>
      <c r="B61" s="27" t="s">
        <v>72</v>
      </c>
      <c r="C61" s="34"/>
    </row>
    <row r="62" spans="1:3" s="16" customFormat="1" ht="45" customHeight="1" x14ac:dyDescent="0.25">
      <c r="A62" s="28" t="s">
        <v>73</v>
      </c>
      <c r="B62" s="35" t="s">
        <v>74</v>
      </c>
      <c r="C62" s="34"/>
    </row>
    <row r="63" spans="1:3" s="41" customFormat="1" ht="17.25" customHeight="1" x14ac:dyDescent="0.25">
      <c r="A63" s="28"/>
      <c r="B63" s="35" t="s">
        <v>75</v>
      </c>
      <c r="C63" s="40">
        <v>8739.5</v>
      </c>
    </row>
    <row r="64" spans="1:3" s="41" customFormat="1" ht="15.75" customHeight="1" x14ac:dyDescent="0.25">
      <c r="A64" s="28"/>
      <c r="B64" s="35" t="s">
        <v>76</v>
      </c>
      <c r="C64" s="40">
        <v>3957.84</v>
      </c>
    </row>
    <row r="65" spans="1:3" s="41" customFormat="1" ht="16.5" customHeight="1" x14ac:dyDescent="0.25">
      <c r="A65" s="28"/>
      <c r="B65" s="35" t="s">
        <v>77</v>
      </c>
      <c r="C65" s="40">
        <v>146.97</v>
      </c>
    </row>
    <row r="66" spans="1:3" s="41" customFormat="1" ht="15.75" customHeight="1" x14ac:dyDescent="0.25">
      <c r="A66" s="28"/>
      <c r="B66" s="35" t="s">
        <v>78</v>
      </c>
      <c r="C66" s="40">
        <v>2096.9100000000003</v>
      </c>
    </row>
    <row r="67" spans="1:3" s="41" customFormat="1" ht="18" customHeight="1" x14ac:dyDescent="0.25">
      <c r="A67" s="28"/>
      <c r="B67" s="35" t="s">
        <v>79</v>
      </c>
      <c r="C67" s="40">
        <v>180.72</v>
      </c>
    </row>
    <row r="68" spans="1:3" s="16" customFormat="1" x14ac:dyDescent="0.25">
      <c r="A68" s="28"/>
      <c r="B68" s="37" t="s">
        <v>71</v>
      </c>
      <c r="C68" s="38">
        <f>SUM(C63:C67)</f>
        <v>15121.939999999999</v>
      </c>
    </row>
    <row r="69" spans="1:3" s="16" customFormat="1" x14ac:dyDescent="0.25">
      <c r="A69" s="28"/>
      <c r="B69" s="27" t="s">
        <v>80</v>
      </c>
      <c r="C69" s="36"/>
    </row>
    <row r="70" spans="1:3" s="16" customFormat="1" ht="47.25" x14ac:dyDescent="0.25">
      <c r="A70" s="28" t="s">
        <v>81</v>
      </c>
      <c r="B70" s="35" t="s">
        <v>82</v>
      </c>
      <c r="C70" s="36">
        <v>1261.4130000000002</v>
      </c>
    </row>
    <row r="71" spans="1:3" s="16" customFormat="1" ht="31.5" x14ac:dyDescent="0.25">
      <c r="A71" s="28" t="s">
        <v>83</v>
      </c>
      <c r="B71" s="35" t="s">
        <v>84</v>
      </c>
      <c r="C71" s="36">
        <v>5045.652000000001</v>
      </c>
    </row>
    <row r="72" spans="1:3" s="16" customFormat="1" ht="47.25" x14ac:dyDescent="0.25">
      <c r="A72" s="28" t="s">
        <v>85</v>
      </c>
      <c r="B72" s="35" t="s">
        <v>86</v>
      </c>
      <c r="C72" s="36">
        <v>2522.8260000000005</v>
      </c>
    </row>
    <row r="73" spans="1:3" s="16" customFormat="1" ht="32.450000000000003" customHeight="1" x14ac:dyDescent="0.25">
      <c r="A73" s="28" t="s">
        <v>87</v>
      </c>
      <c r="B73" s="35" t="s">
        <v>88</v>
      </c>
      <c r="C73" s="36">
        <v>3197.6560000000004</v>
      </c>
    </row>
    <row r="74" spans="1:3" s="16" customFormat="1" x14ac:dyDescent="0.25">
      <c r="A74" s="28"/>
      <c r="B74" s="37" t="s">
        <v>89</v>
      </c>
      <c r="C74" s="38">
        <f>SUM(C70:C73)</f>
        <v>12027.547000000002</v>
      </c>
    </row>
    <row r="75" spans="1:3" s="16" customFormat="1" ht="31.5" x14ac:dyDescent="0.25">
      <c r="A75" s="26" t="s">
        <v>90</v>
      </c>
      <c r="B75" s="37" t="s">
        <v>91</v>
      </c>
      <c r="C75" s="36">
        <v>6519.1359999999986</v>
      </c>
    </row>
    <row r="76" spans="1:3" s="16" customFormat="1" ht="24" customHeight="1" x14ac:dyDescent="0.25">
      <c r="A76" s="26" t="s">
        <v>92</v>
      </c>
      <c r="B76" s="37" t="s">
        <v>93</v>
      </c>
      <c r="C76" s="36">
        <v>1817.836</v>
      </c>
    </row>
    <row r="77" spans="1:3" s="16" customFormat="1" x14ac:dyDescent="0.25">
      <c r="A77" s="26"/>
      <c r="B77" s="37" t="s">
        <v>94</v>
      </c>
      <c r="C77" s="38">
        <f>SUM(C75:C76)</f>
        <v>8336.9719999999979</v>
      </c>
    </row>
    <row r="78" spans="1:3" s="16" customFormat="1" ht="26.25" customHeight="1" x14ac:dyDescent="0.25">
      <c r="A78" s="26" t="s">
        <v>95</v>
      </c>
      <c r="B78" s="37" t="s">
        <v>96</v>
      </c>
      <c r="C78" s="36">
        <v>0</v>
      </c>
    </row>
    <row r="79" spans="1:3" s="16" customFormat="1" x14ac:dyDescent="0.25">
      <c r="A79" s="26" t="s">
        <v>97</v>
      </c>
      <c r="B79" s="37" t="s">
        <v>98</v>
      </c>
      <c r="C79" s="36">
        <v>0</v>
      </c>
    </row>
    <row r="80" spans="1:3" s="16" customFormat="1" x14ac:dyDescent="0.25">
      <c r="A80" s="26"/>
      <c r="B80" s="42" t="s">
        <v>99</v>
      </c>
      <c r="C80" s="36">
        <v>0</v>
      </c>
    </row>
    <row r="81" spans="1:3" s="16" customFormat="1" ht="24.75" customHeight="1" x14ac:dyDescent="0.25">
      <c r="A81" s="28" t="s">
        <v>100</v>
      </c>
      <c r="B81" s="35" t="s">
        <v>101</v>
      </c>
      <c r="C81" s="36">
        <v>0</v>
      </c>
    </row>
    <row r="82" spans="1:3" s="16" customFormat="1" ht="24" customHeight="1" x14ac:dyDescent="0.25">
      <c r="A82" s="28" t="s">
        <v>102</v>
      </c>
      <c r="B82" s="35" t="s">
        <v>103</v>
      </c>
      <c r="C82" s="36">
        <v>8090.3999999999987</v>
      </c>
    </row>
    <row r="83" spans="1:3" s="16" customFormat="1" x14ac:dyDescent="0.25">
      <c r="A83" s="28"/>
      <c r="B83" s="35" t="s">
        <v>104</v>
      </c>
      <c r="C83" s="36">
        <v>5368.44</v>
      </c>
    </row>
    <row r="84" spans="1:3" s="16" customFormat="1" ht="47.25" x14ac:dyDescent="0.25">
      <c r="A84" s="28" t="s">
        <v>105</v>
      </c>
      <c r="B84" s="35" t="s">
        <v>106</v>
      </c>
      <c r="C84" s="36">
        <v>7877.04</v>
      </c>
    </row>
    <row r="85" spans="1:3" s="16" customFormat="1" ht="47.25" x14ac:dyDescent="0.25">
      <c r="A85" s="28" t="s">
        <v>107</v>
      </c>
      <c r="B85" s="35" t="s">
        <v>108</v>
      </c>
      <c r="C85" s="36">
        <v>3938.52</v>
      </c>
    </row>
    <row r="86" spans="1:3" s="16" customFormat="1" ht="31.5" x14ac:dyDescent="0.25">
      <c r="A86" s="28"/>
      <c r="B86" s="35" t="s">
        <v>109</v>
      </c>
      <c r="C86" s="36">
        <v>3938.52</v>
      </c>
    </row>
    <row r="87" spans="1:3" s="16" customFormat="1" x14ac:dyDescent="0.25">
      <c r="A87" s="28"/>
      <c r="B87" s="37" t="s">
        <v>110</v>
      </c>
      <c r="C87" s="38">
        <f>SUM(C81:C86)</f>
        <v>29212.92</v>
      </c>
    </row>
    <row r="88" spans="1:3" s="45" customFormat="1" x14ac:dyDescent="0.25">
      <c r="A88" s="43"/>
      <c r="B88" s="42" t="s">
        <v>111</v>
      </c>
      <c r="C88" s="44"/>
    </row>
    <row r="89" spans="1:3" s="45" customFormat="1" ht="31.5" customHeight="1" x14ac:dyDescent="0.25">
      <c r="A89" s="5" t="s">
        <v>112</v>
      </c>
      <c r="B89" s="37" t="s">
        <v>113</v>
      </c>
      <c r="C89" s="44">
        <v>0</v>
      </c>
    </row>
    <row r="90" spans="1:3" s="45" customFormat="1" ht="21.75" customHeight="1" x14ac:dyDescent="0.25">
      <c r="A90" s="46"/>
      <c r="B90" s="47" t="s">
        <v>114</v>
      </c>
      <c r="C90" s="44">
        <v>2068.6999999999998</v>
      </c>
    </row>
    <row r="91" spans="1:3" s="45" customFormat="1" ht="16.5" customHeight="1" x14ac:dyDescent="0.25">
      <c r="A91" s="46"/>
      <c r="B91" s="48" t="s">
        <v>167</v>
      </c>
      <c r="C91" s="44"/>
    </row>
    <row r="92" spans="1:3" s="45" customFormat="1" ht="15.75" customHeight="1" x14ac:dyDescent="0.25">
      <c r="A92" s="46"/>
      <c r="B92" s="49" t="s">
        <v>115</v>
      </c>
      <c r="C92" s="44">
        <v>644.48</v>
      </c>
    </row>
    <row r="93" spans="1:3" s="45" customFormat="1" ht="15" customHeight="1" x14ac:dyDescent="0.25">
      <c r="A93" s="46"/>
      <c r="B93" s="49" t="s">
        <v>116</v>
      </c>
      <c r="C93" s="44">
        <v>9310.7999999999993</v>
      </c>
    </row>
    <row r="94" spans="1:3" s="45" customFormat="1" ht="23.25" customHeight="1" x14ac:dyDescent="0.25">
      <c r="A94" s="46"/>
      <c r="B94" s="49" t="s">
        <v>117</v>
      </c>
      <c r="C94" s="44">
        <v>6693.6</v>
      </c>
    </row>
    <row r="95" spans="1:3" s="45" customFormat="1" ht="31.5" customHeight="1" x14ac:dyDescent="0.25">
      <c r="A95" s="5" t="s">
        <v>118</v>
      </c>
      <c r="B95" s="37" t="s">
        <v>119</v>
      </c>
      <c r="C95" s="44"/>
    </row>
    <row r="96" spans="1:3" s="45" customFormat="1" x14ac:dyDescent="0.25">
      <c r="A96" s="43"/>
      <c r="B96" s="35" t="s">
        <v>120</v>
      </c>
      <c r="C96" s="44">
        <v>811.66</v>
      </c>
    </row>
    <row r="97" spans="1:3" s="45" customFormat="1" x14ac:dyDescent="0.25">
      <c r="A97" s="5"/>
      <c r="B97" s="37" t="s">
        <v>121</v>
      </c>
      <c r="C97" s="50">
        <f>SUM(C89:C96)</f>
        <v>19529.240000000002</v>
      </c>
    </row>
    <row r="98" spans="1:3" s="45" customFormat="1" ht="18" customHeight="1" x14ac:dyDescent="0.25">
      <c r="A98" s="43"/>
      <c r="B98" s="37" t="s">
        <v>122</v>
      </c>
      <c r="C98" s="50">
        <f>26038.056*0.75</f>
        <v>19528.542000000001</v>
      </c>
    </row>
    <row r="99" spans="1:3" s="45" customFormat="1" x14ac:dyDescent="0.25">
      <c r="A99" s="43" t="s">
        <v>123</v>
      </c>
      <c r="B99" s="37" t="s">
        <v>124</v>
      </c>
      <c r="C99" s="50">
        <f>C48+C60+C68+C74+C77+C87+C97+C98</f>
        <v>145538.24540000001</v>
      </c>
    </row>
    <row r="100" spans="1:3" s="16" customFormat="1" x14ac:dyDescent="0.25">
      <c r="A100" s="8"/>
      <c r="B100" s="9" t="s">
        <v>162</v>
      </c>
      <c r="C100" s="10">
        <v>104712.88</v>
      </c>
    </row>
    <row r="101" spans="1:3" ht="20.25" customHeight="1" x14ac:dyDescent="0.25">
      <c r="A101" s="8"/>
      <c r="B101" s="9" t="s">
        <v>163</v>
      </c>
      <c r="C101" s="10">
        <v>96683.91</v>
      </c>
    </row>
    <row r="102" spans="1:3" ht="12.75" hidden="1" customHeight="1" x14ac:dyDescent="0.25">
      <c r="A102" s="8"/>
      <c r="B102" s="9" t="s">
        <v>164</v>
      </c>
      <c r="C102" s="10"/>
    </row>
    <row r="103" spans="1:3" ht="12.75" hidden="1" customHeight="1" x14ac:dyDescent="0.25">
      <c r="A103" s="8"/>
      <c r="B103" s="9" t="s">
        <v>165</v>
      </c>
      <c r="C103" s="11"/>
    </row>
    <row r="104" spans="1:3" ht="12.75" hidden="1" customHeight="1" x14ac:dyDescent="0.25"/>
    <row r="105" spans="1:3" ht="38.25" hidden="1" customHeight="1" x14ac:dyDescent="0.25">
      <c r="A105" s="51" t="s">
        <v>125</v>
      </c>
      <c r="B105" s="52" t="s">
        <v>126</v>
      </c>
    </row>
    <row r="106" spans="1:3" ht="12.75" hidden="1" customHeight="1" x14ac:dyDescent="0.25">
      <c r="A106" s="53" t="s">
        <v>127</v>
      </c>
      <c r="B106" s="54" t="s">
        <v>128</v>
      </c>
    </row>
    <row r="107" spans="1:3" ht="12.75" hidden="1" customHeight="1" x14ac:dyDescent="0.25">
      <c r="A107" s="53" t="s">
        <v>129</v>
      </c>
      <c r="B107" s="55" t="s">
        <v>130</v>
      </c>
    </row>
    <row r="108" spans="1:3" ht="12.75" hidden="1" customHeight="1" x14ac:dyDescent="0.25">
      <c r="A108" s="53" t="s">
        <v>131</v>
      </c>
      <c r="B108" s="55" t="s">
        <v>132</v>
      </c>
    </row>
    <row r="109" spans="1:3" ht="12.75" hidden="1" customHeight="1" x14ac:dyDescent="0.25">
      <c r="A109" s="53" t="s">
        <v>133</v>
      </c>
      <c r="B109" s="55" t="s">
        <v>134</v>
      </c>
    </row>
    <row r="110" spans="1:3" ht="12.75" hidden="1" customHeight="1" x14ac:dyDescent="0.25">
      <c r="A110" s="53" t="s">
        <v>90</v>
      </c>
      <c r="B110" s="55" t="s">
        <v>135</v>
      </c>
    </row>
    <row r="111" spans="1:3" ht="12.75" hidden="1" customHeight="1" x14ac:dyDescent="0.25">
      <c r="A111" s="53" t="s">
        <v>97</v>
      </c>
      <c r="B111" s="55" t="s">
        <v>136</v>
      </c>
    </row>
    <row r="112" spans="1:3" ht="12.75" hidden="1" customHeight="1" x14ac:dyDescent="0.25">
      <c r="A112" s="53" t="s">
        <v>95</v>
      </c>
      <c r="B112" s="55" t="s">
        <v>137</v>
      </c>
    </row>
    <row r="113" spans="1:3" ht="47.25" hidden="1" x14ac:dyDescent="0.25">
      <c r="A113" s="53" t="s">
        <v>138</v>
      </c>
      <c r="B113" s="54" t="s">
        <v>139</v>
      </c>
    </row>
    <row r="114" spans="1:3" ht="31.5" hidden="1" x14ac:dyDescent="0.25">
      <c r="A114" s="53" t="s">
        <v>140</v>
      </c>
      <c r="B114" s="54" t="s">
        <v>141</v>
      </c>
    </row>
    <row r="115" spans="1:3" hidden="1" x14ac:dyDescent="0.25">
      <c r="A115" s="53" t="s">
        <v>142</v>
      </c>
      <c r="B115" s="55" t="s">
        <v>143</v>
      </c>
    </row>
    <row r="116" spans="1:3" hidden="1" x14ac:dyDescent="0.25">
      <c r="A116" s="53" t="s">
        <v>144</v>
      </c>
      <c r="B116" s="55" t="s">
        <v>145</v>
      </c>
    </row>
    <row r="117" spans="1:3" hidden="1" x14ac:dyDescent="0.25">
      <c r="A117" s="53" t="s">
        <v>146</v>
      </c>
      <c r="B117" s="55" t="s">
        <v>147</v>
      </c>
    </row>
    <row r="118" spans="1:3" hidden="1" x14ac:dyDescent="0.25">
      <c r="A118" s="53" t="s">
        <v>123</v>
      </c>
      <c r="B118" s="54" t="s">
        <v>148</v>
      </c>
    </row>
    <row r="119" spans="1:3" hidden="1" x14ac:dyDescent="0.25">
      <c r="A119" s="53" t="s">
        <v>149</v>
      </c>
      <c r="B119" s="54" t="s">
        <v>150</v>
      </c>
    </row>
    <row r="120" spans="1:3" hidden="1" x14ac:dyDescent="0.25">
      <c r="A120" s="53" t="s">
        <v>149</v>
      </c>
      <c r="B120" s="55" t="s">
        <v>151</v>
      </c>
    </row>
    <row r="121" spans="1:3" hidden="1" x14ac:dyDescent="0.25">
      <c r="A121" s="53" t="s">
        <v>152</v>
      </c>
      <c r="B121" s="55" t="s">
        <v>153</v>
      </c>
    </row>
    <row r="122" spans="1:3" ht="16.5" hidden="1" thickBot="1" x14ac:dyDescent="0.3">
      <c r="A122" s="56"/>
      <c r="B122" s="57" t="s">
        <v>154</v>
      </c>
    </row>
    <row r="123" spans="1:3" hidden="1" x14ac:dyDescent="0.25">
      <c r="A123" s="58"/>
      <c r="B123" s="55" t="s">
        <v>155</v>
      </c>
    </row>
    <row r="124" spans="1:3" ht="31.5" hidden="1" x14ac:dyDescent="0.25">
      <c r="A124" s="59"/>
      <c r="B124" s="60" t="s">
        <v>156</v>
      </c>
    </row>
    <row r="125" spans="1:3" ht="16.5" hidden="1" thickBot="1" x14ac:dyDescent="0.3">
      <c r="A125" s="61"/>
      <c r="B125" s="62" t="s">
        <v>157</v>
      </c>
    </row>
    <row r="126" spans="1:3" x14ac:dyDescent="0.25">
      <c r="A126" s="8"/>
      <c r="B126" s="9" t="s">
        <v>166</v>
      </c>
      <c r="C126" s="10">
        <f>C101-C99</f>
        <v>-48854.335400000011</v>
      </c>
    </row>
    <row r="127" spans="1:3" x14ac:dyDescent="0.25">
      <c r="A127" s="8"/>
      <c r="B127" s="9" t="s">
        <v>165</v>
      </c>
      <c r="C127" s="11">
        <f>C43+C126</f>
        <v>-118356.05735399999</v>
      </c>
    </row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</sheetData>
  <mergeCells count="3">
    <mergeCell ref="A39:B39"/>
    <mergeCell ref="A40:B40"/>
    <mergeCell ref="A41:B4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2024-01-29T07:24:52Z</dcterms:created>
  <dcterms:modified xsi:type="dcterms:W3CDTF">2024-03-14T04:28:18Z</dcterms:modified>
</cp:coreProperties>
</file>