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Ленин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82" i="1"/>
  <c r="C77" i="1"/>
  <c r="C54" i="1"/>
  <c r="C45" i="1"/>
  <c r="C42" i="1"/>
  <c r="C37" i="1"/>
  <c r="C33" i="1"/>
  <c r="C22" i="1"/>
  <c r="C14" i="1"/>
  <c r="C79" i="1" l="1"/>
  <c r="C100" i="1"/>
  <c r="C101" i="1" s="1"/>
</calcChain>
</file>

<file path=xl/sharedStrings.xml><?xml version="1.0" encoding="utf-8"?>
<sst xmlns="http://schemas.openxmlformats.org/spreadsheetml/2006/main" count="144" uniqueCount="133">
  <si>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</si>
  <si>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</si>
  <si>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</si>
  <si>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</si>
  <si>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</si>
  <si>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</si>
  <si>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</si>
  <si>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</si>
  <si>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</si>
  <si>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</si>
  <si>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</si>
  <si>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</si>
  <si>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</si>
  <si>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</si>
  <si>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</si>
  <si>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</si>
  <si>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</si>
  <si>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</si>
  <si>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</si>
  <si>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</si>
  <si>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</si>
  <si>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</si>
  <si>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</si>
  <si>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</si>
  <si>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</si>
  <si>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</si>
  <si>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</si>
  <si>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</si>
  <si>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</si>
  <si>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 xml:space="preserve"> 2.3</t>
  </si>
  <si>
    <t xml:space="preserve"> 2.5</t>
  </si>
  <si>
    <t>Подметание снега выше 2-х см</t>
  </si>
  <si>
    <t xml:space="preserve"> 2.6 </t>
  </si>
  <si>
    <t xml:space="preserve">Подметание снега до 2-х см </t>
  </si>
  <si>
    <t xml:space="preserve"> 2.4</t>
  </si>
  <si>
    <t>Очистка урн</t>
  </si>
  <si>
    <t>2.8.</t>
  </si>
  <si>
    <t>Посыпка пешеходных дорожек и проездов противогололедными материалами шириной 0,5м</t>
  </si>
  <si>
    <t>2.9.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</si>
  <si>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</si>
  <si>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Механизированная уборка внутридворовых проездов, очистка территории от уплотненного снега толщиной 20см</t>
  </si>
  <si>
    <t>2.10.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</si>
  <si>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</si>
  <si>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</si>
  <si>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</si>
  <si>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</si>
  <si>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</si>
  <si>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3.6</t>
  </si>
  <si>
    <t>Замена ламп освещения подъездов, подвалов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</si>
  <si>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</si>
  <si>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</si>
  <si>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</si>
  <si>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</si>
  <si>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</si>
  <si>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</si>
  <si>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</si>
  <si>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</si>
  <si>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</si>
  <si>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</si>
  <si>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</si>
  <si>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</si>
  <si>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</si>
  <si>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</si>
  <si>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</si>
  <si>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</si>
  <si>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</si>
  <si>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</si>
  <si>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</si>
  <si>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</si>
  <si>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</si>
  <si>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</si>
  <si>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</si>
  <si>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</si>
  <si>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</si>
  <si>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</si>
  <si>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</si>
  <si>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</si>
  <si>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</si>
  <si>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   Непредвиденные работы</t>
  </si>
  <si>
    <t>9.1.</t>
  </si>
  <si>
    <t>Текущий ремонт электрооборудования (непредвиденные работы</t>
  </si>
  <si>
    <t>установка розетки для монтажа трубопровода ХВС (подвал, узел ввода ХВС)</t>
  </si>
  <si>
    <t>устройство кабеля АВВГ 2*2,5 (подвал, узел ввода ХВС)</t>
  </si>
  <si>
    <t>9.2.</t>
  </si>
  <si>
    <t>Текущий ремонт систем водоснабжения и водоотведения (непредвиденные работы)</t>
  </si>
  <si>
    <t>замена участка стояка канализации Ду 50 мм (кв.№10):</t>
  </si>
  <si>
    <t>а</t>
  </si>
  <si>
    <t>смена участка канализационной трубы Ду 50</t>
  </si>
  <si>
    <t>б</t>
  </si>
  <si>
    <t>установка канализационной ревизии Ду 50*45</t>
  </si>
  <si>
    <t>в</t>
  </si>
  <si>
    <t>устройство переходной манжеты 50*73</t>
  </si>
  <si>
    <t>г</t>
  </si>
  <si>
    <t>установка канализационного перехода на чугун Ду 50*75+манжета</t>
  </si>
  <si>
    <t>д</t>
  </si>
  <si>
    <t>установка компенсационного патрубка Ду 50 мм</t>
  </si>
  <si>
    <t>е</t>
  </si>
  <si>
    <t>уплотнение соединений силиконовым герметиком</t>
  </si>
  <si>
    <t>устранение засора канализационного выпуска Ду 100 мм (левое крыло)</t>
  </si>
  <si>
    <t>ершение канализационного стояка Ду 50 мм (чердак-квартира №34)</t>
  </si>
  <si>
    <t>ершение канализационного стояка Ду 50 мм (кровля-подвал, стояк кв.№32)</t>
  </si>
  <si>
    <t xml:space="preserve"> 9.3</t>
  </si>
  <si>
    <t>Текущий ремонт систем конструкт.элементов) (непредвиденные работы</t>
  </si>
  <si>
    <t>замена металлпрофиля на кровле (кв.55)после штормового ветра 13.03.23</t>
  </si>
  <si>
    <t>разборка штробы из гипсокартона и заделка штробы с приставной лестницы в фойе "Багира"</t>
  </si>
  <si>
    <t>предоставление собственникам МКД для проведения субботника   инструмента и хоз.мешков 4уп*199,99</t>
  </si>
  <si>
    <t>осмотр кровли над кв.51,52 (по заявке) - имеются трещины в примыканиях, пузыри по основному ковру</t>
  </si>
  <si>
    <t>ремонт контейнерной тележки с заменой поворотного колеса и заменой платформы поворотного колеса с помощью эл.сварки</t>
  </si>
  <si>
    <t>частичная замена обшивки кровли из профлиста</t>
  </si>
  <si>
    <t xml:space="preserve">            ИТОГО по п. 9 :</t>
  </si>
  <si>
    <t xml:space="preserve"> 10.</t>
  </si>
  <si>
    <t>Управление многоквартирным домом</t>
  </si>
  <si>
    <t xml:space="preserve"> 11.</t>
  </si>
  <si>
    <t xml:space="preserve">   Сумма затрат по дому   :</t>
  </si>
  <si>
    <t>по управлению и обслуживанию</t>
  </si>
  <si>
    <t>МКД по ул.Ленина 1</t>
  </si>
  <si>
    <t xml:space="preserve">Отчет за 2023 г. </t>
  </si>
  <si>
    <t>Результат на 01.01.2023г. ("+" экономия, "-" перерасход)</t>
  </si>
  <si>
    <r>
      <t xml:space="preserve">Уборка мусора с газона </t>
    </r>
    <r>
      <rPr>
        <sz val="12"/>
        <color indexed="17"/>
        <rFont val="Times New Roman"/>
        <family val="1"/>
        <charset val="204"/>
      </rPr>
      <t>в летний период</t>
    </r>
    <r>
      <rPr>
        <sz val="12"/>
        <rFont val="Times New Roman"/>
        <family val="1"/>
        <charset val="204"/>
      </rPr>
      <t xml:space="preserve"> (случайный мусор))</t>
    </r>
  </si>
  <si>
    <t xml:space="preserve">Итого начислено населению </t>
  </si>
  <si>
    <t xml:space="preserve">Итого оплачено населением </t>
  </si>
  <si>
    <t>Поступило средств по нежилым помещениям(без НДС)</t>
  </si>
  <si>
    <t>Результат накоплением "+" - экономия "-" - перерасход</t>
  </si>
  <si>
    <t>Результат за 2023 год "+" - экономия "-" - перерасход</t>
  </si>
  <si>
    <t>Начислено по нежилым помещениям (без НДС), в т.ч.</t>
  </si>
  <si>
    <t>ООО "ЭСТЕТ"</t>
  </si>
  <si>
    <t>ООО ПБО</t>
  </si>
  <si>
    <t>Богомолова И.В.</t>
  </si>
  <si>
    <t>Пузиков Г.М.</t>
  </si>
  <si>
    <t>Михайловская Е.П.</t>
  </si>
  <si>
    <t>Шахмина О.В.</t>
  </si>
  <si>
    <t>Воропаева О.В.</t>
  </si>
  <si>
    <t xml:space="preserve">ООО ПБО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</si>
</sst>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7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2" fontId="3" fillId="0" borderId="0" xfId="1" applyNumberFormat="1" applyFont="1" applyFill="1" applyAlignment="1">
      <alignment wrapText="1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1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2" fontId="5" fillId="0" borderId="1" xfId="2" applyNumberFormat="1" applyFont="1" applyFill="1" applyBorder="1" applyAlignment="1">
      <alignment wrapText="1"/>
    </xf>
    <xf numFmtId="2" fontId="3" fillId="0" borderId="0" xfId="1" applyNumberFormat="1" applyFont="1"/>
    <xf numFmtId="0" fontId="3" fillId="0" borderId="0" xfId="0" applyFont="1" applyBorder="1" applyAlignment="1">
      <alignment vertical="center"/>
    </xf>
    <xf numFmtId="0" fontId="3" fillId="0" borderId="0" xfId="1" applyFont="1"/>
    <xf numFmtId="2" fontId="5" fillId="0" borderId="1" xfId="2" applyNumberFormat="1" applyFont="1" applyBorder="1" applyAlignment="1">
      <alignment wrapText="1"/>
    </xf>
    <xf numFmtId="43" fontId="3" fillId="0" borderId="0" xfId="1" applyNumberFormat="1" applyFont="1"/>
    <xf numFmtId="0" fontId="3" fillId="0" borderId="0" xfId="0" applyFont="1" applyBorder="1"/>
    <xf numFmtId="0" fontId="3" fillId="0" borderId="0" xfId="0" applyFont="1" applyFill="1" applyBorder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2" fontId="6" fillId="0" borderId="0" xfId="0" applyNumberFormat="1" applyFont="1" applyFill="1" applyAlignment="1">
      <alignment horizontal="center" wrapText="1"/>
    </xf>
    <xf numFmtId="0" fontId="6" fillId="0" borderId="0" xfId="0" applyFont="1" applyFill="1" applyAlignment="1">
      <alignment wrapText="1"/>
    </xf>
    <xf numFmtId="2" fontId="8" fillId="0" borderId="1" xfId="0" applyNumberFormat="1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A77" sqref="A77:XFD83"/>
    </sheetView>
  </sheetViews>
  <sheetFormatPr defaultColWidth="9.7109375" defaultRowHeight="15" x14ac:dyDescent="0.25"/>
  <cols>
    <col min="1" max="1" width="5.28515625" style="4" customWidth="1"/>
    <col min="2" max="2" width="70.42578125" style="5" customWidth="1"/>
    <col min="3" max="3" width="16.85546875" style="6" customWidth="1"/>
    <col min="4" max="200" width="9.140625" style="6" customWidth="1"/>
    <col min="201" max="201" width="5.28515625" style="6" customWidth="1"/>
    <col min="202" max="202" width="46" style="6" customWidth="1"/>
    <col min="203" max="205" width="9.28515625" style="6" customWidth="1"/>
    <col min="206" max="206" width="7" style="6" customWidth="1"/>
    <col min="207" max="207" width="9.140625" style="6" customWidth="1"/>
    <col min="208" max="211" width="9.28515625" style="6" customWidth="1"/>
    <col min="212" max="212" width="10.5703125" style="6" customWidth="1"/>
    <col min="213" max="228" width="9.140625" style="6" customWidth="1"/>
    <col min="229" max="231" width="9.28515625" style="6" customWidth="1"/>
    <col min="232" max="232" width="11.5703125" style="6" customWidth="1"/>
    <col min="233" max="235" width="9.28515625" style="6" customWidth="1"/>
    <col min="236" max="236" width="9.42578125" style="6" customWidth="1"/>
    <col min="237" max="239" width="9.140625" style="6" customWidth="1"/>
    <col min="240" max="240" width="9.28515625" style="6" customWidth="1"/>
    <col min="241" max="243" width="9.140625" style="6" customWidth="1"/>
    <col min="244" max="244" width="9.28515625" style="6" customWidth="1"/>
    <col min="245" max="247" width="9.140625" style="6" customWidth="1"/>
    <col min="248" max="248" width="9.28515625" style="6" customWidth="1"/>
    <col min="249" max="251" width="9.140625" style="6" customWidth="1"/>
    <col min="252" max="252" width="13.42578125" style="6" customWidth="1"/>
    <col min="253" max="255" width="9.140625" style="6" customWidth="1"/>
    <col min="256" max="256" width="9.7109375" style="6" bestFit="1"/>
    <col min="257" max="16384" width="9.7109375" style="6"/>
  </cols>
  <sheetData>
    <row r="1" spans="1:3" s="8" customFormat="1" ht="15.75" x14ac:dyDescent="0.25">
      <c r="A1" s="51" t="s">
        <v>116</v>
      </c>
      <c r="B1" s="51"/>
      <c r="C1" s="7"/>
    </row>
    <row r="2" spans="1:3" s="8" customFormat="1" ht="15.75" x14ac:dyDescent="0.25">
      <c r="A2" s="51" t="s">
        <v>114</v>
      </c>
      <c r="B2" s="51"/>
      <c r="C2" s="7"/>
    </row>
    <row r="3" spans="1:3" s="8" customFormat="1" ht="15.75" x14ac:dyDescent="0.25">
      <c r="A3" s="51" t="s">
        <v>115</v>
      </c>
      <c r="B3" s="51"/>
      <c r="C3" s="7"/>
    </row>
    <row r="4" spans="1:3" s="12" customFormat="1" ht="15.75" x14ac:dyDescent="0.25">
      <c r="A4" s="9"/>
      <c r="B4" s="10"/>
      <c r="C4" s="11"/>
    </row>
    <row r="5" spans="1:3" s="12" customFormat="1" ht="20.25" customHeight="1" x14ac:dyDescent="0.25">
      <c r="A5" s="13"/>
      <c r="B5" s="14" t="s">
        <v>117</v>
      </c>
      <c r="C5" s="15">
        <v>-169328.30436000027</v>
      </c>
    </row>
    <row r="6" spans="1:3" s="1" customFormat="1" ht="15.75" x14ac:dyDescent="0.25">
      <c r="A6" s="16"/>
      <c r="B6" s="17" t="s">
        <v>0</v>
      </c>
      <c r="C6" s="18"/>
    </row>
    <row r="7" spans="1:3" s="1" customFormat="1" ht="31.5" x14ac:dyDescent="0.25">
      <c r="A7" s="16" t="s">
        <v>1</v>
      </c>
      <c r="B7" s="19" t="s">
        <v>2</v>
      </c>
      <c r="C7" s="44">
        <v>31946.528000000006</v>
      </c>
    </row>
    <row r="8" spans="1:3" s="1" customFormat="1" ht="31.5" x14ac:dyDescent="0.25">
      <c r="A8" s="16"/>
      <c r="B8" s="19" t="s">
        <v>3</v>
      </c>
      <c r="C8" s="44">
        <v>57758.976000000002</v>
      </c>
    </row>
    <row r="9" spans="1:3" s="1" customFormat="1" ht="15.75" x14ac:dyDescent="0.25">
      <c r="A9" s="16" t="s">
        <v>4</v>
      </c>
      <c r="B9" s="19" t="s">
        <v>5</v>
      </c>
      <c r="C9" s="44">
        <v>21932.063999999998</v>
      </c>
    </row>
    <row r="10" spans="1:3" s="1" customFormat="1" ht="15.75" x14ac:dyDescent="0.25">
      <c r="A10" s="16"/>
      <c r="B10" s="19" t="s">
        <v>6</v>
      </c>
      <c r="C10" s="44">
        <v>67567.104000000021</v>
      </c>
    </row>
    <row r="11" spans="1:3" s="1" customFormat="1" ht="47.25" x14ac:dyDescent="0.25">
      <c r="A11" s="16" t="s">
        <v>7</v>
      </c>
      <c r="B11" s="19" t="s">
        <v>8</v>
      </c>
      <c r="C11" s="44">
        <v>16289.1955</v>
      </c>
    </row>
    <row r="12" spans="1:3" s="1" customFormat="1" ht="12.75" customHeight="1" x14ac:dyDescent="0.25">
      <c r="A12" s="21" t="s">
        <v>9</v>
      </c>
      <c r="B12" s="19" t="s">
        <v>10</v>
      </c>
      <c r="C12" s="44">
        <v>76200</v>
      </c>
    </row>
    <row r="13" spans="1:3" s="1" customFormat="1" ht="12.75" customHeight="1" x14ac:dyDescent="0.25">
      <c r="A13" s="21"/>
      <c r="B13" s="19" t="s">
        <v>11</v>
      </c>
      <c r="C13" s="44">
        <v>5214</v>
      </c>
    </row>
    <row r="14" spans="1:3" s="1" customFormat="1" ht="14.25" customHeight="1" x14ac:dyDescent="0.25">
      <c r="A14" s="16"/>
      <c r="B14" s="22" t="s">
        <v>12</v>
      </c>
      <c r="C14" s="15">
        <f>SUM(C7:C13)</f>
        <v>276907.86750000005</v>
      </c>
    </row>
    <row r="15" spans="1:3" s="1" customFormat="1" ht="15.75" x14ac:dyDescent="0.25">
      <c r="A15" s="16"/>
      <c r="B15" s="17" t="s">
        <v>13</v>
      </c>
      <c r="C15" s="44"/>
    </row>
    <row r="16" spans="1:3" s="1" customFormat="1" ht="15.75" x14ac:dyDescent="0.25">
      <c r="A16" s="16" t="s">
        <v>14</v>
      </c>
      <c r="B16" s="19" t="s">
        <v>15</v>
      </c>
      <c r="C16" s="44">
        <v>4903.6799999999994</v>
      </c>
    </row>
    <row r="17" spans="1:3" s="1" customFormat="1" ht="15.75" x14ac:dyDescent="0.25">
      <c r="A17" s="16" t="s">
        <v>16</v>
      </c>
      <c r="B17" s="19" t="s">
        <v>17</v>
      </c>
      <c r="C17" s="44">
        <v>5686.2000000000016</v>
      </c>
    </row>
    <row r="18" spans="1:3" s="1" customFormat="1" ht="15.75" x14ac:dyDescent="0.25">
      <c r="A18" s="16" t="s">
        <v>18</v>
      </c>
      <c r="B18" s="19" t="s">
        <v>19</v>
      </c>
      <c r="C18" s="44">
        <v>23564.676960000001</v>
      </c>
    </row>
    <row r="19" spans="1:3" s="1" customFormat="1" ht="15.75" x14ac:dyDescent="0.25">
      <c r="A19" s="16" t="s">
        <v>20</v>
      </c>
      <c r="B19" s="19" t="s">
        <v>21</v>
      </c>
      <c r="C19" s="44">
        <v>0</v>
      </c>
    </row>
    <row r="20" spans="1:3" s="1" customFormat="1" ht="15.75" x14ac:dyDescent="0.25">
      <c r="A20" s="16" t="s">
        <v>22</v>
      </c>
      <c r="B20" s="19" t="s">
        <v>23</v>
      </c>
      <c r="C20" s="44">
        <v>0</v>
      </c>
    </row>
    <row r="21" spans="1:3" s="1" customFormat="1" ht="15.75" x14ac:dyDescent="0.25">
      <c r="A21" s="16" t="s">
        <v>24</v>
      </c>
      <c r="B21" s="19" t="s">
        <v>25</v>
      </c>
      <c r="C21" s="44">
        <v>261.71999999999997</v>
      </c>
    </row>
    <row r="22" spans="1:3" s="1" customFormat="1" ht="15.75" x14ac:dyDescent="0.25">
      <c r="A22" s="16"/>
      <c r="B22" s="22" t="s">
        <v>26</v>
      </c>
      <c r="C22" s="15">
        <f>SUM(C16:C21)</f>
        <v>34416.276960000003</v>
      </c>
    </row>
    <row r="23" spans="1:3" s="1" customFormat="1" ht="31.5" x14ac:dyDescent="0.25">
      <c r="A23" s="16"/>
      <c r="B23" s="17" t="s">
        <v>27</v>
      </c>
      <c r="C23" s="44"/>
    </row>
    <row r="24" spans="1:3" s="1" customFormat="1" ht="15.75" x14ac:dyDescent="0.25">
      <c r="A24" s="16" t="s">
        <v>14</v>
      </c>
      <c r="B24" s="19" t="s">
        <v>28</v>
      </c>
      <c r="C24" s="44">
        <v>5577.84</v>
      </c>
    </row>
    <row r="25" spans="1:3" s="1" customFormat="1" ht="15.75" x14ac:dyDescent="0.25">
      <c r="A25" s="21" t="s">
        <v>29</v>
      </c>
      <c r="B25" s="19" t="s">
        <v>118</v>
      </c>
      <c r="C25" s="44">
        <v>725.69999999999982</v>
      </c>
    </row>
    <row r="26" spans="1:3" s="1" customFormat="1" ht="15.75" x14ac:dyDescent="0.25">
      <c r="A26" s="21" t="s">
        <v>30</v>
      </c>
      <c r="B26" s="19" t="s">
        <v>31</v>
      </c>
      <c r="C26" s="44">
        <v>21581.61</v>
      </c>
    </row>
    <row r="27" spans="1:3" s="1" customFormat="1" ht="12.75" customHeight="1" x14ac:dyDescent="0.25">
      <c r="A27" s="21" t="s">
        <v>32</v>
      </c>
      <c r="B27" s="19" t="s">
        <v>33</v>
      </c>
      <c r="C27" s="44">
        <v>31243.449999999993</v>
      </c>
    </row>
    <row r="28" spans="1:3" s="2" customFormat="1" ht="15.75" customHeight="1" x14ac:dyDescent="0.25">
      <c r="A28" s="23" t="s">
        <v>34</v>
      </c>
      <c r="B28" s="20" t="s">
        <v>35</v>
      </c>
      <c r="C28" s="45">
        <v>970.56</v>
      </c>
    </row>
    <row r="29" spans="1:3" s="1" customFormat="1" ht="31.5" x14ac:dyDescent="0.25">
      <c r="A29" s="16" t="s">
        <v>36</v>
      </c>
      <c r="B29" s="19" t="s">
        <v>37</v>
      </c>
      <c r="C29" s="44">
        <v>1780.8</v>
      </c>
    </row>
    <row r="30" spans="1:3" s="1" customFormat="1" ht="47.25" x14ac:dyDescent="0.25">
      <c r="A30" s="16" t="s">
        <v>38</v>
      </c>
      <c r="B30" s="19" t="s">
        <v>39</v>
      </c>
      <c r="C30" s="44">
        <v>14233.751999999999</v>
      </c>
    </row>
    <row r="31" spans="1:3" s="1" customFormat="1" ht="36.75" customHeight="1" x14ac:dyDescent="0.25">
      <c r="A31" s="16" t="s">
        <v>30</v>
      </c>
      <c r="B31" s="19" t="s">
        <v>40</v>
      </c>
      <c r="C31" s="44">
        <v>16228.016</v>
      </c>
    </row>
    <row r="32" spans="1:3" s="1" customFormat="1" ht="20.25" customHeight="1" x14ac:dyDescent="0.25">
      <c r="A32" s="16" t="s">
        <v>41</v>
      </c>
      <c r="B32" s="19" t="s">
        <v>42</v>
      </c>
      <c r="C32" s="44">
        <v>670.24</v>
      </c>
    </row>
    <row r="33" spans="1:3" s="1" customFormat="1" ht="15.75" x14ac:dyDescent="0.25">
      <c r="A33" s="16"/>
      <c r="B33" s="22" t="s">
        <v>43</v>
      </c>
      <c r="C33" s="15">
        <f>SUM(C24:C32)</f>
        <v>93011.967999999993</v>
      </c>
    </row>
    <row r="34" spans="1:3" s="1" customFormat="1" ht="18" customHeight="1" x14ac:dyDescent="0.25">
      <c r="A34" s="16"/>
      <c r="B34" s="17" t="s">
        <v>44</v>
      </c>
      <c r="C34" s="44"/>
    </row>
    <row r="35" spans="1:3" s="1" customFormat="1" ht="36" customHeight="1" x14ac:dyDescent="0.25">
      <c r="A35" s="16" t="s">
        <v>45</v>
      </c>
      <c r="B35" s="19" t="s">
        <v>46</v>
      </c>
      <c r="C35" s="44">
        <v>164070.45600000001</v>
      </c>
    </row>
    <row r="36" spans="1:3" s="1" customFormat="1" ht="15.75" x14ac:dyDescent="0.25">
      <c r="A36" s="16" t="s">
        <v>47</v>
      </c>
      <c r="B36" s="19" t="s">
        <v>48</v>
      </c>
      <c r="C36" s="44">
        <v>2324.1</v>
      </c>
    </row>
    <row r="37" spans="1:3" s="1" customFormat="1" ht="15.75" x14ac:dyDescent="0.25">
      <c r="A37" s="16"/>
      <c r="B37" s="22" t="s">
        <v>43</v>
      </c>
      <c r="C37" s="15">
        <f>SUM(C35:C36)</f>
        <v>166394.55600000001</v>
      </c>
    </row>
    <row r="38" spans="1:3" s="1" customFormat="1" ht="22.5" customHeight="1" x14ac:dyDescent="0.25">
      <c r="A38" s="16"/>
      <c r="B38" s="17" t="s">
        <v>49</v>
      </c>
      <c r="C38" s="44"/>
    </row>
    <row r="39" spans="1:3" s="1" customFormat="1" ht="34.15" customHeight="1" x14ac:dyDescent="0.25">
      <c r="A39" s="16" t="s">
        <v>50</v>
      </c>
      <c r="B39" s="19" t="s">
        <v>51</v>
      </c>
      <c r="C39" s="44">
        <v>11149.083000000002</v>
      </c>
    </row>
    <row r="40" spans="1:3" s="1" customFormat="1" ht="31.5" x14ac:dyDescent="0.25">
      <c r="A40" s="16" t="s">
        <v>52</v>
      </c>
      <c r="B40" s="19" t="s">
        <v>53</v>
      </c>
      <c r="C40" s="44">
        <v>44596.332000000009</v>
      </c>
    </row>
    <row r="41" spans="1:3" s="1" customFormat="1" ht="47.25" x14ac:dyDescent="0.25">
      <c r="A41" s="16" t="s">
        <v>54</v>
      </c>
      <c r="B41" s="19" t="s">
        <v>55</v>
      </c>
      <c r="C41" s="44">
        <v>33447.249000000011</v>
      </c>
    </row>
    <row r="42" spans="1:3" s="1" customFormat="1" ht="15.75" x14ac:dyDescent="0.25">
      <c r="A42" s="16"/>
      <c r="B42" s="22" t="s">
        <v>56</v>
      </c>
      <c r="C42" s="15">
        <f>SUM(C39:C41)</f>
        <v>89192.664000000019</v>
      </c>
    </row>
    <row r="43" spans="1:3" s="1" customFormat="1" ht="31.5" x14ac:dyDescent="0.25">
      <c r="A43" s="13" t="s">
        <v>57</v>
      </c>
      <c r="B43" s="22" t="s">
        <v>58</v>
      </c>
      <c r="C43" s="44">
        <v>57259.488000000019</v>
      </c>
    </row>
    <row r="44" spans="1:3" s="1" customFormat="1" ht="15.75" x14ac:dyDescent="0.25">
      <c r="A44" s="13" t="s">
        <v>59</v>
      </c>
      <c r="B44" s="22" t="s">
        <v>60</v>
      </c>
      <c r="C44" s="44">
        <v>15966.587999999996</v>
      </c>
    </row>
    <row r="45" spans="1:3" s="1" customFormat="1" ht="15.75" x14ac:dyDescent="0.25">
      <c r="A45" s="13"/>
      <c r="B45" s="22" t="s">
        <v>61</v>
      </c>
      <c r="C45" s="15">
        <f>SUM(C43:C44)</f>
        <v>73226.076000000015</v>
      </c>
    </row>
    <row r="46" spans="1:3" s="1" customFormat="1" ht="15.75" x14ac:dyDescent="0.25">
      <c r="A46" s="13" t="s">
        <v>62</v>
      </c>
      <c r="B46" s="22" t="s">
        <v>63</v>
      </c>
      <c r="C46" s="15">
        <v>1542.58</v>
      </c>
    </row>
    <row r="47" spans="1:3" s="1" customFormat="1" ht="15.75" x14ac:dyDescent="0.25">
      <c r="A47" s="13" t="s">
        <v>64</v>
      </c>
      <c r="B47" s="22" t="s">
        <v>65</v>
      </c>
      <c r="C47" s="15">
        <v>1642.394</v>
      </c>
    </row>
    <row r="48" spans="1:3" s="1" customFormat="1" ht="15.75" x14ac:dyDescent="0.25">
      <c r="A48" s="13"/>
      <c r="B48" s="17" t="s">
        <v>66</v>
      </c>
      <c r="C48" s="44"/>
    </row>
    <row r="49" spans="1:3" s="1" customFormat="1" ht="15.75" x14ac:dyDescent="0.25">
      <c r="A49" s="16" t="s">
        <v>67</v>
      </c>
      <c r="B49" s="19" t="s">
        <v>68</v>
      </c>
      <c r="C49" s="44">
        <v>10736.88</v>
      </c>
    </row>
    <row r="50" spans="1:3" s="1" customFormat="1" ht="15.75" x14ac:dyDescent="0.25">
      <c r="A50" s="16" t="s">
        <v>69</v>
      </c>
      <c r="B50" s="19" t="s">
        <v>70</v>
      </c>
      <c r="C50" s="44">
        <v>8090.3999999999987</v>
      </c>
    </row>
    <row r="51" spans="1:3" s="1" customFormat="1" ht="47.25" x14ac:dyDescent="0.25">
      <c r="A51" s="16" t="s">
        <v>71</v>
      </c>
      <c r="B51" s="19" t="s">
        <v>72</v>
      </c>
      <c r="C51" s="44">
        <v>3938.52</v>
      </c>
    </row>
    <row r="52" spans="1:3" s="1" customFormat="1" ht="31.5" x14ac:dyDescent="0.25">
      <c r="A52" s="16" t="s">
        <v>73</v>
      </c>
      <c r="B52" s="19" t="s">
        <v>74</v>
      </c>
      <c r="C52" s="44">
        <v>3938.52</v>
      </c>
    </row>
    <row r="53" spans="1:3" s="1" customFormat="1" ht="47.25" x14ac:dyDescent="0.25">
      <c r="A53" s="16" t="s">
        <v>75</v>
      </c>
      <c r="B53" s="19" t="s">
        <v>76</v>
      </c>
      <c r="C53" s="44">
        <v>7877.04</v>
      </c>
    </row>
    <row r="54" spans="1:3" s="1" customFormat="1" ht="15.75" x14ac:dyDescent="0.25">
      <c r="A54" s="16"/>
      <c r="B54" s="22" t="s">
        <v>77</v>
      </c>
      <c r="C54" s="15">
        <f>SUM(C49:C53)</f>
        <v>34581.360000000001</v>
      </c>
    </row>
    <row r="55" spans="1:3" s="3" customFormat="1" ht="15.75" x14ac:dyDescent="0.25">
      <c r="A55" s="16"/>
      <c r="B55" s="17" t="s">
        <v>78</v>
      </c>
      <c r="C55" s="46"/>
    </row>
    <row r="56" spans="1:3" s="3" customFormat="1" ht="15.75" x14ac:dyDescent="0.25">
      <c r="A56" s="16" t="s">
        <v>79</v>
      </c>
      <c r="B56" s="22" t="s">
        <v>80</v>
      </c>
      <c r="C56" s="46"/>
    </row>
    <row r="57" spans="1:3" s="3" customFormat="1" ht="31.5" x14ac:dyDescent="0.25">
      <c r="A57" s="24"/>
      <c r="B57" s="25" t="s">
        <v>81</v>
      </c>
      <c r="C57" s="46">
        <v>197.48</v>
      </c>
    </row>
    <row r="58" spans="1:3" s="3" customFormat="1" ht="15.75" x14ac:dyDescent="0.25">
      <c r="A58" s="24"/>
      <c r="B58" s="26" t="s">
        <v>82</v>
      </c>
      <c r="C58" s="46">
        <v>175.36500000000001</v>
      </c>
    </row>
    <row r="59" spans="1:3" s="3" customFormat="1" ht="31.5" x14ac:dyDescent="0.25">
      <c r="A59" s="16" t="s">
        <v>83</v>
      </c>
      <c r="B59" s="22" t="s">
        <v>84</v>
      </c>
      <c r="C59" s="46">
        <v>0</v>
      </c>
    </row>
    <row r="60" spans="1:3" s="3" customFormat="1" ht="17.25" customHeight="1" x14ac:dyDescent="0.25">
      <c r="A60" s="28"/>
      <c r="B60" s="29" t="s">
        <v>85</v>
      </c>
      <c r="C60" s="46">
        <v>0</v>
      </c>
    </row>
    <row r="61" spans="1:3" s="3" customFormat="1" ht="15.75" x14ac:dyDescent="0.25">
      <c r="A61" s="28" t="s">
        <v>86</v>
      </c>
      <c r="B61" s="27" t="s">
        <v>87</v>
      </c>
      <c r="C61" s="46">
        <v>1156.3799999999999</v>
      </c>
    </row>
    <row r="62" spans="1:3" s="3" customFormat="1" ht="15.75" x14ac:dyDescent="0.25">
      <c r="A62" s="28" t="s">
        <v>88</v>
      </c>
      <c r="B62" s="27" t="s">
        <v>89</v>
      </c>
      <c r="C62" s="46">
        <v>496.86</v>
      </c>
    </row>
    <row r="63" spans="1:3" s="3" customFormat="1" ht="15.75" x14ac:dyDescent="0.25">
      <c r="A63" s="28" t="s">
        <v>90</v>
      </c>
      <c r="B63" s="27" t="s">
        <v>91</v>
      </c>
      <c r="C63" s="46">
        <v>200.26</v>
      </c>
    </row>
    <row r="64" spans="1:3" s="3" customFormat="1" ht="16.5" customHeight="1" x14ac:dyDescent="0.25">
      <c r="A64" s="28" t="s">
        <v>92</v>
      </c>
      <c r="B64" s="27" t="s">
        <v>93</v>
      </c>
      <c r="C64" s="46">
        <v>916.39</v>
      </c>
    </row>
    <row r="65" spans="1:6" s="3" customFormat="1" ht="15.75" x14ac:dyDescent="0.25">
      <c r="A65" s="28" t="s">
        <v>94</v>
      </c>
      <c r="B65" s="27" t="s">
        <v>95</v>
      </c>
      <c r="C65" s="46">
        <v>296</v>
      </c>
    </row>
    <row r="66" spans="1:6" s="3" customFormat="1" ht="15.75" x14ac:dyDescent="0.25">
      <c r="A66" s="28" t="s">
        <v>96</v>
      </c>
      <c r="B66" s="27" t="s">
        <v>97</v>
      </c>
      <c r="C66" s="46">
        <v>109.825</v>
      </c>
    </row>
    <row r="67" spans="1:6" s="3" customFormat="1" ht="16.5" customHeight="1" x14ac:dyDescent="0.25">
      <c r="A67" s="28"/>
      <c r="B67" s="27" t="s">
        <v>98</v>
      </c>
      <c r="C67" s="46">
        <v>0</v>
      </c>
    </row>
    <row r="68" spans="1:6" s="3" customFormat="1" ht="17.25" customHeight="1" x14ac:dyDescent="0.25">
      <c r="A68" s="24"/>
      <c r="B68" s="27" t="s">
        <v>99</v>
      </c>
      <c r="C68" s="46">
        <v>5086.0600000000004</v>
      </c>
    </row>
    <row r="69" spans="1:6" s="3" customFormat="1" ht="31.5" x14ac:dyDescent="0.25">
      <c r="A69" s="24"/>
      <c r="B69" s="26" t="s">
        <v>100</v>
      </c>
      <c r="C69" s="46">
        <v>10471.299999999999</v>
      </c>
    </row>
    <row r="70" spans="1:6" s="3" customFormat="1" ht="31.5" x14ac:dyDescent="0.25">
      <c r="A70" s="16" t="s">
        <v>101</v>
      </c>
      <c r="B70" s="22" t="s">
        <v>102</v>
      </c>
      <c r="C70" s="46">
        <v>0</v>
      </c>
    </row>
    <row r="71" spans="1:6" s="3" customFormat="1" ht="36" customHeight="1" x14ac:dyDescent="0.25">
      <c r="A71" s="16"/>
      <c r="B71" s="26" t="s">
        <v>103</v>
      </c>
      <c r="C71" s="46">
        <v>8519.36</v>
      </c>
    </row>
    <row r="72" spans="1:6" s="3" customFormat="1" ht="36" customHeight="1" x14ac:dyDescent="0.25">
      <c r="A72" s="16"/>
      <c r="B72" s="27" t="s">
        <v>104</v>
      </c>
      <c r="C72" s="46">
        <v>1163.8655999999999</v>
      </c>
    </row>
    <row r="73" spans="1:6" s="3" customFormat="1" ht="31.5" x14ac:dyDescent="0.25">
      <c r="A73" s="16"/>
      <c r="B73" s="29" t="s">
        <v>105</v>
      </c>
      <c r="C73" s="46">
        <v>799.96</v>
      </c>
    </row>
    <row r="74" spans="1:6" s="3" customFormat="1" ht="31.5" x14ac:dyDescent="0.25">
      <c r="A74" s="16"/>
      <c r="B74" s="25" t="s">
        <v>106</v>
      </c>
      <c r="C74" s="46">
        <v>0</v>
      </c>
    </row>
    <row r="75" spans="1:6" s="3" customFormat="1" ht="35.25" customHeight="1" x14ac:dyDescent="0.25">
      <c r="A75" s="16"/>
      <c r="B75" s="27" t="s">
        <v>107</v>
      </c>
      <c r="C75" s="46">
        <v>1968.88</v>
      </c>
    </row>
    <row r="76" spans="1:6" s="3" customFormat="1" ht="15.75" x14ac:dyDescent="0.25">
      <c r="A76" s="16"/>
      <c r="B76" s="27" t="s">
        <v>108</v>
      </c>
      <c r="C76" s="46">
        <v>10528</v>
      </c>
    </row>
    <row r="77" spans="1:6" s="3" customFormat="1" ht="15.75" x14ac:dyDescent="0.25">
      <c r="A77" s="13"/>
      <c r="B77" s="22" t="s">
        <v>109</v>
      </c>
      <c r="C77" s="15">
        <f>SUM(C57:C76)</f>
        <v>42085.9856</v>
      </c>
    </row>
    <row r="78" spans="1:6" s="3" customFormat="1" ht="15.75" x14ac:dyDescent="0.25">
      <c r="A78" s="16" t="s">
        <v>110</v>
      </c>
      <c r="B78" s="22" t="s">
        <v>111</v>
      </c>
      <c r="C78" s="15">
        <v>230139.09600000002</v>
      </c>
    </row>
    <row r="79" spans="1:6" s="3" customFormat="1" ht="15.75" x14ac:dyDescent="0.25">
      <c r="A79" s="16" t="s">
        <v>112</v>
      </c>
      <c r="B79" s="22" t="s">
        <v>113</v>
      </c>
      <c r="C79" s="15">
        <f>C14+C22+C33+C37+C42+C45+C46+C47+C54+C77+C78</f>
        <v>1043140.82406</v>
      </c>
    </row>
    <row r="80" spans="1:6" s="34" customFormat="1" ht="15.75" x14ac:dyDescent="0.25">
      <c r="A80" s="30"/>
      <c r="B80" s="31" t="s">
        <v>119</v>
      </c>
      <c r="C80" s="32">
        <v>832358.88</v>
      </c>
      <c r="D80" s="33"/>
      <c r="E80" s="33"/>
      <c r="F80" s="33"/>
    </row>
    <row r="81" spans="1:6" s="34" customFormat="1" ht="15.75" x14ac:dyDescent="0.25">
      <c r="A81" s="30"/>
      <c r="B81" s="31" t="s">
        <v>120</v>
      </c>
      <c r="C81" s="32">
        <v>830412.35</v>
      </c>
      <c r="D81" s="35"/>
      <c r="E81" s="35"/>
      <c r="F81" s="35"/>
    </row>
    <row r="82" spans="1:6" s="34" customFormat="1" ht="15.75" x14ac:dyDescent="0.25">
      <c r="A82" s="30"/>
      <c r="B82" s="31" t="s">
        <v>124</v>
      </c>
      <c r="C82" s="36">
        <f>C83+C84+C85+C86+C87+C88+C89+C90</f>
        <v>369118.3</v>
      </c>
      <c r="D82" s="35"/>
      <c r="E82" s="35"/>
      <c r="F82" s="35"/>
    </row>
    <row r="83" spans="1:6" s="34" customFormat="1" ht="15.75" x14ac:dyDescent="0.25">
      <c r="A83" s="30"/>
      <c r="B83" s="47" t="s">
        <v>125</v>
      </c>
      <c r="C83" s="48">
        <v>10765.4</v>
      </c>
      <c r="D83" s="35"/>
      <c r="E83" s="35"/>
      <c r="F83" s="35"/>
    </row>
    <row r="84" spans="1:6" s="34" customFormat="1" ht="15.75" x14ac:dyDescent="0.25">
      <c r="A84" s="30"/>
      <c r="B84" s="47" t="s">
        <v>126</v>
      </c>
      <c r="C84" s="48">
        <v>14848.8</v>
      </c>
      <c r="D84" s="35"/>
      <c r="E84" s="35"/>
      <c r="F84" s="35"/>
    </row>
    <row r="85" spans="1:6" s="34" customFormat="1" ht="15.75" x14ac:dyDescent="0.25">
      <c r="A85" s="30"/>
      <c r="B85" s="47" t="s">
        <v>127</v>
      </c>
      <c r="C85" s="48">
        <v>3292.6</v>
      </c>
      <c r="D85" s="35"/>
      <c r="E85" s="35"/>
      <c r="F85" s="35"/>
    </row>
    <row r="86" spans="1:6" s="34" customFormat="1" ht="15.75" x14ac:dyDescent="0.25">
      <c r="A86" s="30"/>
      <c r="B86" s="47" t="s">
        <v>128</v>
      </c>
      <c r="C86" s="48">
        <v>5778.1</v>
      </c>
      <c r="D86" s="35"/>
      <c r="E86" s="35"/>
      <c r="F86" s="35"/>
    </row>
    <row r="87" spans="1:6" s="34" customFormat="1" ht="15.75" x14ac:dyDescent="0.25">
      <c r="A87" s="30"/>
      <c r="B87" s="47" t="s">
        <v>129</v>
      </c>
      <c r="C87" s="48">
        <v>2469.4</v>
      </c>
      <c r="D87" s="35"/>
      <c r="E87" s="35"/>
      <c r="F87" s="35"/>
    </row>
    <row r="88" spans="1:6" s="34" customFormat="1" ht="15.75" x14ac:dyDescent="0.25">
      <c r="A88" s="30"/>
      <c r="B88" s="47" t="s">
        <v>130</v>
      </c>
      <c r="C88" s="48">
        <v>4890.3999999999996</v>
      </c>
      <c r="D88" s="35"/>
      <c r="E88" s="35"/>
      <c r="F88" s="35"/>
    </row>
    <row r="89" spans="1:6" s="34" customFormat="1" ht="15.75" x14ac:dyDescent="0.25">
      <c r="A89" s="30"/>
      <c r="B89" s="47" t="s">
        <v>131</v>
      </c>
      <c r="C89" s="48">
        <v>3615.4</v>
      </c>
      <c r="D89" s="35"/>
      <c r="E89" s="35"/>
      <c r="F89" s="35"/>
    </row>
    <row r="90" spans="1:6" s="34" customFormat="1" ht="15.75" x14ac:dyDescent="0.25">
      <c r="A90" s="30"/>
      <c r="B90" s="47" t="s">
        <v>132</v>
      </c>
      <c r="C90" s="48">
        <v>323458.2</v>
      </c>
      <c r="D90" s="35"/>
      <c r="E90" s="35"/>
      <c r="F90" s="35"/>
    </row>
    <row r="91" spans="1:6" s="34" customFormat="1" ht="15.75" x14ac:dyDescent="0.25">
      <c r="A91" s="30"/>
      <c r="B91" s="31" t="s">
        <v>121</v>
      </c>
      <c r="C91" s="36">
        <f>C92+C93+C94+C95+C96+C97+C98+C99</f>
        <v>1433156.9700000002</v>
      </c>
      <c r="D91" s="35"/>
      <c r="E91" s="37"/>
      <c r="F91" s="35"/>
    </row>
    <row r="92" spans="1:6" s="34" customFormat="1" ht="15.75" x14ac:dyDescent="0.25">
      <c r="A92" s="30"/>
      <c r="B92" s="47" t="s">
        <v>125</v>
      </c>
      <c r="C92" s="48">
        <v>10765.4</v>
      </c>
      <c r="D92" s="35"/>
      <c r="E92" s="37"/>
      <c r="F92" s="35"/>
    </row>
    <row r="93" spans="1:6" s="34" customFormat="1" ht="15.75" x14ac:dyDescent="0.25">
      <c r="A93" s="30"/>
      <c r="B93" s="47" t="s">
        <v>126</v>
      </c>
      <c r="C93" s="48">
        <v>14848.8</v>
      </c>
      <c r="D93" s="35"/>
      <c r="E93" s="37"/>
      <c r="F93" s="35"/>
    </row>
    <row r="94" spans="1:6" s="34" customFormat="1" ht="15.75" x14ac:dyDescent="0.25">
      <c r="A94" s="30"/>
      <c r="B94" s="47" t="s">
        <v>127</v>
      </c>
      <c r="C94" s="48">
        <v>3292.6</v>
      </c>
      <c r="D94" s="35"/>
      <c r="E94" s="37"/>
      <c r="F94" s="35"/>
    </row>
    <row r="95" spans="1:6" s="34" customFormat="1" ht="15.75" x14ac:dyDescent="0.25">
      <c r="A95" s="30"/>
      <c r="B95" s="47" t="s">
        <v>128</v>
      </c>
      <c r="C95" s="48">
        <v>5778.1</v>
      </c>
      <c r="D95" s="35"/>
      <c r="E95" s="37"/>
      <c r="F95" s="35"/>
    </row>
    <row r="96" spans="1:6" s="34" customFormat="1" ht="15.75" x14ac:dyDescent="0.25">
      <c r="A96" s="30"/>
      <c r="B96" s="47" t="s">
        <v>129</v>
      </c>
      <c r="C96" s="48">
        <v>2469.4</v>
      </c>
      <c r="D96" s="35"/>
      <c r="E96" s="37"/>
      <c r="F96" s="35"/>
    </row>
    <row r="97" spans="1:6" s="34" customFormat="1" ht="15.75" x14ac:dyDescent="0.25">
      <c r="A97" s="30"/>
      <c r="B97" s="47" t="s">
        <v>130</v>
      </c>
      <c r="C97" s="48">
        <v>4890.3999999999996</v>
      </c>
      <c r="D97" s="35"/>
      <c r="E97" s="37"/>
      <c r="F97" s="35"/>
    </row>
    <row r="98" spans="1:6" s="34" customFormat="1" ht="15.75" x14ac:dyDescent="0.25">
      <c r="A98" s="30"/>
      <c r="B98" s="47" t="s">
        <v>131</v>
      </c>
      <c r="C98" s="48">
        <v>3615.4</v>
      </c>
      <c r="D98" s="35"/>
      <c r="E98" s="37"/>
      <c r="F98" s="35"/>
    </row>
    <row r="99" spans="1:6" s="34" customFormat="1" ht="15.75" x14ac:dyDescent="0.25">
      <c r="A99" s="30"/>
      <c r="B99" s="47" t="s">
        <v>132</v>
      </c>
      <c r="C99" s="48">
        <v>1387496.87</v>
      </c>
      <c r="D99" s="35"/>
      <c r="E99" s="37"/>
      <c r="F99" s="35"/>
    </row>
    <row r="100" spans="1:6" s="34" customFormat="1" ht="15.75" x14ac:dyDescent="0.25">
      <c r="A100" s="30"/>
      <c r="B100" s="31" t="s">
        <v>123</v>
      </c>
      <c r="C100" s="36">
        <f>C81+C91-C79</f>
        <v>1220428.4959400003</v>
      </c>
      <c r="D100" s="35"/>
      <c r="E100" s="35"/>
      <c r="F100" s="35"/>
    </row>
    <row r="101" spans="1:6" s="38" customFormat="1" ht="15.75" x14ac:dyDescent="0.25">
      <c r="A101" s="30"/>
      <c r="B101" s="31" t="s">
        <v>122</v>
      </c>
      <c r="C101" s="36">
        <f>C5+C100</f>
        <v>1051100.1915800001</v>
      </c>
    </row>
    <row r="102" spans="1:6" s="38" customFormat="1" ht="15.75" x14ac:dyDescent="0.25">
      <c r="A102" s="49"/>
      <c r="B102" s="49"/>
      <c r="C102" s="49"/>
    </row>
    <row r="103" spans="1:6" s="39" customFormat="1" ht="15.75" x14ac:dyDescent="0.25">
      <c r="A103" s="50"/>
      <c r="B103" s="50"/>
      <c r="C103" s="50"/>
    </row>
    <row r="104" spans="1:6" s="43" customFormat="1" ht="15.75" x14ac:dyDescent="0.25">
      <c r="A104" s="40"/>
      <c r="B104" s="41"/>
      <c r="C104" s="42"/>
    </row>
    <row r="105" spans="1:6" s="43" customFormat="1" ht="15.75" x14ac:dyDescent="0.25">
      <c r="A105" s="40"/>
      <c r="B105" s="41"/>
      <c r="C105" s="42"/>
    </row>
  </sheetData>
  <mergeCells count="5">
    <mergeCell ref="A102:C102"/>
    <mergeCell ref="A103:C103"/>
    <mergeCell ref="A1:B1"/>
    <mergeCell ref="A2:B2"/>
    <mergeCell ref="A3:B3"/>
  </mergeCells>
  <phoneticPr fontId="1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2024-01-30T01:33:38Z</dcterms:created>
  <dcterms:modified xsi:type="dcterms:W3CDTF">2024-03-11T08:47:25Z</dcterms:modified>
</cp:coreProperties>
</file>