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Мир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7" i="1" l="1"/>
  <c r="C56" i="1"/>
  <c r="C57" i="1"/>
  <c r="C105" i="1"/>
  <c r="C47" i="1"/>
  <c r="C44" i="1"/>
  <c r="C39" i="1"/>
  <c r="C29" i="1"/>
  <c r="C17" i="1"/>
  <c r="C12" i="1"/>
  <c r="C108" i="1" l="1"/>
  <c r="C111" i="1" s="1"/>
  <c r="C112" i="1" s="1"/>
</calcChain>
</file>

<file path=xl/sharedStrings.xml><?xml version="1.0" encoding="utf-8"?>
<sst xmlns="http://schemas.openxmlformats.org/spreadsheetml/2006/main" count="163" uniqueCount="156">
  <si>
    <t>м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</si>
  <si>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</si>
  <si>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</si>
  <si>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</si>
  <si>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</si>
  <si>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</si>
  <si>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</si>
  <si>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</si>
  <si>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 xml:space="preserve"> 1.7.</t>
  </si>
  <si>
    <t>Очистка кровли,  козырьков от снега, наледи, сосулек</t>
  </si>
  <si>
    <t xml:space="preserve">            ИТОГО по п. 1 :</t>
  </si>
  <si>
    <t>2. Содержание мусоропроводов</t>
  </si>
  <si>
    <t>2.1.</t>
  </si>
  <si>
    <t>Очистка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</si>
  <si>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</si>
  <si>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</si>
  <si>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</si>
  <si>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</si>
  <si>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</si>
  <si>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</si>
  <si>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</si>
  <si>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</si>
  <si>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</si>
  <si>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 газона (случайный мусор))</t>
  </si>
  <si>
    <t xml:space="preserve"> 2.4</t>
  </si>
  <si>
    <t>Очистка урн</t>
  </si>
  <si>
    <t xml:space="preserve"> 2.5</t>
  </si>
  <si>
    <t>Подметание снега выше 2-х см</t>
  </si>
  <si>
    <t xml:space="preserve"> 2.6 </t>
  </si>
  <si>
    <t>Подметание снега до 2-х см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</si>
  <si>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</si>
  <si>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</si>
  <si>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</si>
  <si>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 xml:space="preserve">Посыпка пешеходных дорожек, крылец, входов, конт площадок, спусков в подвал противогололедными материалами 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</si>
  <si>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</si>
  <si>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</si>
  <si>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</si>
  <si>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</si>
  <si>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</si>
  <si>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</si>
  <si>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</si>
  <si>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</si>
  <si>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 в подвале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</si>
  <si>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</si>
  <si>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</si>
  <si>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</si>
  <si>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</si>
  <si>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</si>
  <si>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</si>
  <si>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</si>
  <si>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</si>
  <si>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</si>
  <si>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конструктивных элементов (прочистка вентканалов в пределах доступности при необходимости)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</si>
  <si>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</si>
  <si>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</si>
  <si>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</si>
  <si>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</si>
  <si>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</si>
  <si>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</si>
  <si>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</si>
  <si>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</si>
  <si>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</si>
  <si>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</si>
  <si>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</si>
  <si>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</si>
  <si>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</si>
  <si>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</si>
  <si>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</si>
  <si>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</si>
  <si>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</si>
  <si>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</si>
  <si>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</si>
  <si>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</si>
  <si>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</si>
  <si>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</si>
  <si>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</si>
  <si>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</si>
  <si>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</si>
  <si>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ремонт, поверка телосчетчика ТЭМ 104, поверка термопреобразователей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</si>
  <si>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</si>
  <si>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</si>
  <si>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</si>
  <si>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(непр. работы)</t>
  </si>
  <si>
    <t>смена светильника в МОП (1 этаж)</t>
  </si>
  <si>
    <t>замена энергосберегающего патрона в МОП (у кв.№7)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</si>
  <si>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</si>
  <si>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</si>
  <si>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патрона в МОП</t>
  </si>
  <si>
    <t>замена уличного светодиодного светильника Cobra 100 W</t>
  </si>
  <si>
    <t>работа автовышки  при установке уличного светильника</t>
  </si>
  <si>
    <t>9.2.</t>
  </si>
  <si>
    <t>Текущий ремонт систем ВиК (непр.работы)</t>
  </si>
  <si>
    <t>замена сбросного вентиля на стояке отопления Ду 15мм</t>
  </si>
  <si>
    <t>устранение засора канализационного коллектора Ду 100 мм</t>
  </si>
  <si>
    <t>реконструкция системы отопления тамбура:</t>
  </si>
  <si>
    <t>а</t>
  </si>
  <si>
    <t>смена крана шарового под приварку Ду 50 мм</t>
  </si>
  <si>
    <t>б</t>
  </si>
  <si>
    <t>установка фланцев Ду 50 мм</t>
  </si>
  <si>
    <t>в</t>
  </si>
  <si>
    <t>установка прокладки паронитовой Ду 50 мм</t>
  </si>
  <si>
    <t>г</t>
  </si>
  <si>
    <t>смена участка трубы ВГП Ду 50 мм</t>
  </si>
  <si>
    <t>д</t>
  </si>
  <si>
    <t>перемонтаж болтовых соединений болт М16/гайка М16</t>
  </si>
  <si>
    <t>е</t>
  </si>
  <si>
    <t>смена участка трубы ВГП Ду 15 мм</t>
  </si>
  <si>
    <t>ж</t>
  </si>
  <si>
    <t>смена крана шарового Ду 15 мм</t>
  </si>
  <si>
    <t>з</t>
  </si>
  <si>
    <t>смена сгона Ду 15 мм</t>
  </si>
  <si>
    <t>и</t>
  </si>
  <si>
    <t>смена стальной муфты Ду 15 мм</t>
  </si>
  <si>
    <t>к</t>
  </si>
  <si>
    <t>смена контргайки Ду 15 мм</t>
  </si>
  <si>
    <t>л</t>
  </si>
  <si>
    <t>смена резьбы Ду 15 мм</t>
  </si>
  <si>
    <t>уплотнение соединений сантехническим льном, силиконовым герметиком</t>
  </si>
  <si>
    <t>н</t>
  </si>
  <si>
    <t>сварочные работы</t>
  </si>
  <si>
    <t>демонтаж ППР для проверки и установка катушек (ввод теплосети)с установкой паронитовых прокладок Ду 15 мм</t>
  </si>
  <si>
    <t>замена запорной арматуры и ППР в ИТП:</t>
  </si>
  <si>
    <t>установка крана шарового под приварку Ду 50 мм</t>
  </si>
  <si>
    <t>устройство паронитовой прокладки фланцевой Ду 50 мм</t>
  </si>
  <si>
    <t xml:space="preserve">сварочные работы </t>
  </si>
  <si>
    <t xml:space="preserve"> 9.3</t>
  </si>
  <si>
    <t>Текущий ремонт  конструкт.элементов (непр.работы)</t>
  </si>
  <si>
    <t>прочистка канализационных вытяжек кухонных стояков от наледи</t>
  </si>
  <si>
    <t>наклеивание напольной плитки б/у на жидкие гвозди 2 под 3/4эт,1эт</t>
  </si>
  <si>
    <t>прочистка канализационных стояков от куржака и льда на кровле</t>
  </si>
  <si>
    <t>осмотр кровли над лоджией кв. 17</t>
  </si>
  <si>
    <t xml:space="preserve">осмотр чердака над 3 этажом </t>
  </si>
  <si>
    <t>установка нового мешка в месте течи с кровли</t>
  </si>
  <si>
    <t xml:space="preserve"> 9.4</t>
  </si>
  <si>
    <t>открытие продухов со стороны подвала</t>
  </si>
  <si>
    <t>предоставление собственникам МКД для проведения субботника   инструмента и хоз.мешков 1уп*215,99</t>
  </si>
  <si>
    <t>ремонт отмостки</t>
  </si>
  <si>
    <t>устройство водоотводной системы с козырька над входом в подъезд (СМЕТА)</t>
  </si>
  <si>
    <t>закрытие и утепление продухов</t>
  </si>
  <si>
    <t>устройство противоскользящего покрытия 0,9*3,2м по бетонному полу с бурением отверстий Ду 6мм -12 шт</t>
  </si>
  <si>
    <t>устройство порожка при устройстве противоскользящего покрытия</t>
  </si>
  <si>
    <t>утепление канализации стояка кв.14 и продуха утеплителем б/у URSA</t>
  </si>
  <si>
    <t xml:space="preserve">            ИТОГО по п. 9 :</t>
  </si>
  <si>
    <t>Обслуживание запирающих устройства и антенн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</si>
  <si>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</si>
  <si>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</si>
  <si>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</si>
  <si>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в год  :</t>
  </si>
  <si>
    <t>по управлению и обслуживанию</t>
  </si>
  <si>
    <t>МКД по ул.Мира 55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</si>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</sst>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1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2" fontId="4" fillId="0" borderId="0" xfId="1" applyNumberFormat="1" applyFont="1"/>
    <xf numFmtId="0" fontId="4" fillId="0" borderId="0" xfId="1" applyFont="1"/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9" fillId="0" borderId="0" xfId="0" applyFont="1"/>
    <xf numFmtId="2" fontId="8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61" workbookViewId="0">
      <selection activeCell="E116" sqref="E116"/>
    </sheetView>
  </sheetViews>
  <sheetFormatPr defaultRowHeight="18" customHeight="1" x14ac:dyDescent="0.25"/>
  <cols>
    <col min="1" max="1" width="7.28515625" customWidth="1"/>
    <col min="2" max="2" width="81.5703125" customWidth="1"/>
    <col min="3" max="3" width="16.28515625" customWidth="1"/>
    <col min="201" max="201" width="4.140625" customWidth="1"/>
    <col min="202" max="202" width="40.28515625" customWidth="1"/>
    <col min="203" max="212" width="7" customWidth="1"/>
    <col min="215" max="215" width="8.5703125" customWidth="1"/>
  </cols>
  <sheetData>
    <row r="1" spans="1:3" s="6" customFormat="1" ht="15.75" x14ac:dyDescent="0.25">
      <c r="A1" s="41" t="s">
        <v>150</v>
      </c>
      <c r="B1" s="41"/>
      <c r="C1" s="5"/>
    </row>
    <row r="2" spans="1:3" s="6" customFormat="1" ht="15.75" x14ac:dyDescent="0.25">
      <c r="A2" s="41" t="s">
        <v>148</v>
      </c>
      <c r="B2" s="41"/>
      <c r="C2" s="5"/>
    </row>
    <row r="3" spans="1:3" s="6" customFormat="1" ht="15.75" x14ac:dyDescent="0.25">
      <c r="A3" s="41" t="s">
        <v>149</v>
      </c>
      <c r="B3" s="41"/>
      <c r="C3" s="5"/>
    </row>
    <row r="4" spans="1:3" s="6" customFormat="1" ht="15.75" x14ac:dyDescent="0.25">
      <c r="A4" s="7"/>
      <c r="B4" s="7"/>
      <c r="C4" s="5"/>
    </row>
    <row r="5" spans="1:3" s="11" customFormat="1" ht="15.75" x14ac:dyDescent="0.25">
      <c r="A5" s="8"/>
      <c r="B5" s="9" t="s">
        <v>151</v>
      </c>
      <c r="C5" s="10">
        <v>7399.3065800000913</v>
      </c>
    </row>
    <row r="6" spans="1:3" s="1" customFormat="1" ht="18" customHeight="1" x14ac:dyDescent="0.25">
      <c r="A6" s="12"/>
      <c r="B6" s="13" t="s">
        <v>1</v>
      </c>
      <c r="C6" s="38"/>
    </row>
    <row r="7" spans="1:3" s="1" customFormat="1" ht="18" customHeight="1" x14ac:dyDescent="0.25">
      <c r="A7" s="14" t="s">
        <v>2</v>
      </c>
      <c r="B7" s="15" t="s">
        <v>3</v>
      </c>
      <c r="C7" s="38">
        <v>20386.34</v>
      </c>
    </row>
    <row r="8" spans="1:3" s="1" customFormat="1" ht="18" customHeight="1" x14ac:dyDescent="0.25">
      <c r="A8" s="14"/>
      <c r="B8" s="15" t="s">
        <v>4</v>
      </c>
      <c r="C8" s="38">
        <v>6921.4079999999985</v>
      </c>
    </row>
    <row r="9" spans="1:3" s="1" customFormat="1" ht="18" customHeight="1" x14ac:dyDescent="0.25">
      <c r="A9" s="12" t="s">
        <v>5</v>
      </c>
      <c r="B9" s="12" t="s">
        <v>6</v>
      </c>
      <c r="C9" s="38">
        <v>15921.432000000001</v>
      </c>
    </row>
    <row r="10" spans="1:3" s="1" customFormat="1" ht="18" customHeight="1" x14ac:dyDescent="0.25">
      <c r="A10" s="12"/>
      <c r="B10" s="12" t="s">
        <v>7</v>
      </c>
      <c r="C10" s="38">
        <v>11578.632000000003</v>
      </c>
    </row>
    <row r="11" spans="1:3" s="1" customFormat="1" ht="18" customHeight="1" x14ac:dyDescent="0.25">
      <c r="A11" s="14" t="s">
        <v>8</v>
      </c>
      <c r="B11" s="12" t="s">
        <v>9</v>
      </c>
      <c r="C11" s="38">
        <v>10937.08</v>
      </c>
    </row>
    <row r="12" spans="1:3" s="1" customFormat="1" ht="18" customHeight="1" x14ac:dyDescent="0.25">
      <c r="A12" s="14"/>
      <c r="B12" s="16" t="s">
        <v>10</v>
      </c>
      <c r="C12" s="39">
        <f>SUM(C7:C11)</f>
        <v>65744.892000000007</v>
      </c>
    </row>
    <row r="13" spans="1:3" s="1" customFormat="1" ht="18" customHeight="1" x14ac:dyDescent="0.25">
      <c r="A13" s="14"/>
      <c r="B13" s="17" t="s">
        <v>11</v>
      </c>
      <c r="C13" s="38"/>
    </row>
    <row r="14" spans="1:3" s="1" customFormat="1" ht="18" customHeight="1" x14ac:dyDescent="0.25">
      <c r="A14" s="14" t="s">
        <v>12</v>
      </c>
      <c r="B14" s="12" t="s">
        <v>13</v>
      </c>
      <c r="C14" s="38">
        <v>612.95999999999992</v>
      </c>
    </row>
    <row r="15" spans="1:3" s="1" customFormat="1" ht="18" customHeight="1" x14ac:dyDescent="0.25">
      <c r="A15" s="14" t="s">
        <v>14</v>
      </c>
      <c r="B15" s="12" t="s">
        <v>15</v>
      </c>
      <c r="C15" s="38">
        <v>1664.5199999999998</v>
      </c>
    </row>
    <row r="16" spans="1:3" s="1" customFormat="1" ht="18" customHeight="1" x14ac:dyDescent="0.25">
      <c r="A16" s="14" t="s">
        <v>16</v>
      </c>
      <c r="B16" s="12" t="s">
        <v>17</v>
      </c>
      <c r="C16" s="38">
        <v>5134.2033599999995</v>
      </c>
    </row>
    <row r="17" spans="1:3" s="1" customFormat="1" ht="18" customHeight="1" x14ac:dyDescent="0.25">
      <c r="A17" s="14"/>
      <c r="B17" s="16" t="s">
        <v>18</v>
      </c>
      <c r="C17" s="39">
        <f>SUM(C14:C16)</f>
        <v>7411.6833599999991</v>
      </c>
    </row>
    <row r="18" spans="1:3" s="1" customFormat="1" ht="18" customHeight="1" x14ac:dyDescent="0.25">
      <c r="A18" s="14"/>
      <c r="B18" s="13" t="s">
        <v>19</v>
      </c>
      <c r="C18" s="38"/>
    </row>
    <row r="19" spans="1:3" s="1" customFormat="1" ht="18" customHeight="1" x14ac:dyDescent="0.25">
      <c r="A19" s="14" t="s">
        <v>12</v>
      </c>
      <c r="B19" s="15" t="s">
        <v>20</v>
      </c>
      <c r="C19" s="38">
        <v>5412.6519999999991</v>
      </c>
    </row>
    <row r="20" spans="1:3" s="1" customFormat="1" ht="18" customHeight="1" x14ac:dyDescent="0.25">
      <c r="A20" s="18" t="s">
        <v>14</v>
      </c>
      <c r="B20" s="15" t="s">
        <v>21</v>
      </c>
      <c r="C20" s="38">
        <v>515.32799999999997</v>
      </c>
    </row>
    <row r="21" spans="1:3" s="1" customFormat="1" ht="18" customHeight="1" x14ac:dyDescent="0.25">
      <c r="A21" s="18" t="s">
        <v>22</v>
      </c>
      <c r="B21" s="15" t="s">
        <v>23</v>
      </c>
      <c r="C21" s="38">
        <v>3567.9839999999999</v>
      </c>
    </row>
    <row r="22" spans="1:3" s="1" customFormat="1" ht="18" customHeight="1" x14ac:dyDescent="0.25">
      <c r="A22" s="18" t="s">
        <v>24</v>
      </c>
      <c r="B22" s="15" t="s">
        <v>25</v>
      </c>
      <c r="C22" s="38">
        <v>970.56000000000006</v>
      </c>
    </row>
    <row r="23" spans="1:3" s="1" customFormat="1" ht="18" customHeight="1" x14ac:dyDescent="0.25">
      <c r="A23" s="18" t="s">
        <v>26</v>
      </c>
      <c r="B23" s="15" t="s">
        <v>27</v>
      </c>
      <c r="C23" s="38">
        <v>13710.960000000003</v>
      </c>
    </row>
    <row r="24" spans="1:3" s="1" customFormat="1" ht="18" customHeight="1" x14ac:dyDescent="0.25">
      <c r="A24" s="18" t="s">
        <v>28</v>
      </c>
      <c r="B24" s="15" t="s">
        <v>29</v>
      </c>
      <c r="C24" s="38">
        <v>11342.4</v>
      </c>
    </row>
    <row r="25" spans="1:3" s="1" customFormat="1" ht="18" customHeight="1" x14ac:dyDescent="0.25">
      <c r="A25" s="14" t="s">
        <v>30</v>
      </c>
      <c r="B25" s="15" t="s">
        <v>31</v>
      </c>
      <c r="C25" s="38">
        <v>2593.08</v>
      </c>
    </row>
    <row r="26" spans="1:3" s="1" customFormat="1" ht="40.5" customHeight="1" x14ac:dyDescent="0.25">
      <c r="A26" s="14" t="s">
        <v>32</v>
      </c>
      <c r="B26" s="15" t="s">
        <v>33</v>
      </c>
      <c r="C26" s="38">
        <v>940.16700000000014</v>
      </c>
    </row>
    <row r="27" spans="1:3" s="1" customFormat="1" ht="42" customHeight="1" x14ac:dyDescent="0.25">
      <c r="A27" s="14" t="s">
        <v>34</v>
      </c>
      <c r="B27" s="15" t="s">
        <v>35</v>
      </c>
      <c r="C27" s="38">
        <v>3591.4319999999998</v>
      </c>
    </row>
    <row r="28" spans="1:3" s="1" customFormat="1" ht="18" customHeight="1" x14ac:dyDescent="0.25">
      <c r="A28" s="14" t="s">
        <v>36</v>
      </c>
      <c r="B28" s="15" t="s">
        <v>37</v>
      </c>
      <c r="C28" s="38">
        <v>4406.5439999999999</v>
      </c>
    </row>
    <row r="29" spans="1:3" s="1" customFormat="1" ht="18" customHeight="1" x14ac:dyDescent="0.25">
      <c r="A29" s="14"/>
      <c r="B29" s="16" t="s">
        <v>38</v>
      </c>
      <c r="C29" s="39">
        <f>SUM(C19:C28)</f>
        <v>47051.107000000011</v>
      </c>
    </row>
    <row r="30" spans="1:3" s="1" customFormat="1" ht="28.5" customHeight="1" x14ac:dyDescent="0.25">
      <c r="A30" s="14"/>
      <c r="B30" s="13" t="s">
        <v>39</v>
      </c>
      <c r="C30" s="38"/>
    </row>
    <row r="31" spans="1:3" s="1" customFormat="1" ht="36" customHeight="1" x14ac:dyDescent="0.25">
      <c r="A31" s="14" t="s">
        <v>40</v>
      </c>
      <c r="B31" s="15" t="s">
        <v>41</v>
      </c>
      <c r="C31" s="38"/>
    </row>
    <row r="32" spans="1:3" s="1" customFormat="1" ht="18" customHeight="1" x14ac:dyDescent="0.25">
      <c r="A32" s="14"/>
      <c r="B32" s="15" t="s">
        <v>42</v>
      </c>
      <c r="C32" s="38">
        <v>435.06799999999998</v>
      </c>
    </row>
    <row r="33" spans="1:3" s="1" customFormat="1" ht="18" customHeight="1" x14ac:dyDescent="0.25">
      <c r="A33" s="14"/>
      <c r="B33" s="15" t="s">
        <v>43</v>
      </c>
      <c r="C33" s="38">
        <v>26001.5</v>
      </c>
    </row>
    <row r="34" spans="1:3" s="1" customFormat="1" ht="18" customHeight="1" x14ac:dyDescent="0.25">
      <c r="A34" s="14"/>
      <c r="B34" s="15" t="s">
        <v>44</v>
      </c>
      <c r="C34" s="38">
        <v>3774.2880000000005</v>
      </c>
    </row>
    <row r="35" spans="1:3" s="1" customFormat="1" ht="18" customHeight="1" x14ac:dyDescent="0.25">
      <c r="A35" s="14"/>
      <c r="B35" s="15" t="s">
        <v>45</v>
      </c>
      <c r="C35" s="38">
        <v>1748.9639999999999</v>
      </c>
    </row>
    <row r="36" spans="1:3" s="1" customFormat="1" ht="18" customHeight="1" x14ac:dyDescent="0.25">
      <c r="A36" s="14"/>
      <c r="B36" s="15" t="s">
        <v>46</v>
      </c>
      <c r="C36" s="38">
        <v>122.38800000000001</v>
      </c>
    </row>
    <row r="37" spans="1:3" s="1" customFormat="1" ht="18" customHeight="1" x14ac:dyDescent="0.25">
      <c r="A37" s="14"/>
      <c r="B37" s="15" t="s">
        <v>47</v>
      </c>
      <c r="C37" s="38">
        <v>361.42</v>
      </c>
    </row>
    <row r="38" spans="1:3" s="1" customFormat="1" ht="18" customHeight="1" x14ac:dyDescent="0.25">
      <c r="A38" s="14" t="s">
        <v>48</v>
      </c>
      <c r="B38" s="15" t="s">
        <v>49</v>
      </c>
      <c r="C38" s="38">
        <v>852.17000000000007</v>
      </c>
    </row>
    <row r="39" spans="1:3" s="1" customFormat="1" ht="18" customHeight="1" x14ac:dyDescent="0.25">
      <c r="A39" s="14"/>
      <c r="B39" s="16" t="s">
        <v>38</v>
      </c>
      <c r="C39" s="39">
        <f>SUM(C32:C38)</f>
        <v>33295.797999999995</v>
      </c>
    </row>
    <row r="40" spans="1:3" s="1" customFormat="1" ht="18" customHeight="1" x14ac:dyDescent="0.25">
      <c r="A40" s="14"/>
      <c r="B40" s="13" t="s">
        <v>50</v>
      </c>
      <c r="C40" s="38"/>
    </row>
    <row r="41" spans="1:3" s="1" customFormat="1" ht="30" customHeight="1" x14ac:dyDescent="0.25">
      <c r="A41" s="14" t="s">
        <v>51</v>
      </c>
      <c r="B41" s="15" t="s">
        <v>52</v>
      </c>
      <c r="C41" s="38">
        <v>4859.0280000000002</v>
      </c>
    </row>
    <row r="42" spans="1:3" s="1" customFormat="1" ht="30.75" customHeight="1" x14ac:dyDescent="0.25">
      <c r="A42" s="14" t="s">
        <v>53</v>
      </c>
      <c r="B42" s="15" t="s">
        <v>54</v>
      </c>
      <c r="C42" s="38">
        <v>7288.5420000000004</v>
      </c>
    </row>
    <row r="43" spans="1:3" s="1" customFormat="1" ht="38.25" customHeight="1" x14ac:dyDescent="0.25">
      <c r="A43" s="14" t="s">
        <v>55</v>
      </c>
      <c r="B43" s="15" t="s">
        <v>56</v>
      </c>
      <c r="C43" s="38">
        <v>12317.536</v>
      </c>
    </row>
    <row r="44" spans="1:3" s="1" customFormat="1" ht="18" customHeight="1" x14ac:dyDescent="0.25">
      <c r="A44" s="14"/>
      <c r="B44" s="16" t="s">
        <v>57</v>
      </c>
      <c r="C44" s="39">
        <f>SUM(C41:C43)</f>
        <v>24465.106</v>
      </c>
    </row>
    <row r="45" spans="1:3" s="1" customFormat="1" ht="29.25" customHeight="1" x14ac:dyDescent="0.25">
      <c r="A45" s="19" t="s">
        <v>58</v>
      </c>
      <c r="B45" s="16" t="s">
        <v>59</v>
      </c>
      <c r="C45" s="38">
        <v>12477.503999999995</v>
      </c>
    </row>
    <row r="46" spans="1:3" s="1" customFormat="1" ht="18" customHeight="1" x14ac:dyDescent="0.25">
      <c r="A46" s="19" t="s">
        <v>60</v>
      </c>
      <c r="B46" s="16" t="s">
        <v>61</v>
      </c>
      <c r="C46" s="38">
        <v>3479.3039999999996</v>
      </c>
    </row>
    <row r="47" spans="1:3" s="1" customFormat="1" ht="18" customHeight="1" x14ac:dyDescent="0.25">
      <c r="A47" s="19"/>
      <c r="B47" s="16" t="s">
        <v>62</v>
      </c>
      <c r="C47" s="39">
        <f>SUM(C45:C46)</f>
        <v>15956.807999999995</v>
      </c>
    </row>
    <row r="48" spans="1:3" s="1" customFormat="1" ht="18" customHeight="1" x14ac:dyDescent="0.25">
      <c r="A48" s="19" t="s">
        <v>63</v>
      </c>
      <c r="B48" s="16" t="s">
        <v>64</v>
      </c>
      <c r="C48" s="39">
        <v>1607.86</v>
      </c>
    </row>
    <row r="49" spans="1:3" s="1" customFormat="1" ht="18" customHeight="1" x14ac:dyDescent="0.25">
      <c r="A49" s="19" t="s">
        <v>65</v>
      </c>
      <c r="B49" s="16" t="s">
        <v>66</v>
      </c>
      <c r="C49" s="39">
        <v>1711.8979999999999</v>
      </c>
    </row>
    <row r="50" spans="1:3" s="1" customFormat="1" ht="18" customHeight="1" x14ac:dyDescent="0.25">
      <c r="A50" s="19"/>
      <c r="B50" s="17" t="s">
        <v>67</v>
      </c>
      <c r="C50" s="38"/>
    </row>
    <row r="51" spans="1:3" s="1" customFormat="1" ht="18" customHeight="1" x14ac:dyDescent="0.25">
      <c r="A51" s="14" t="s">
        <v>68</v>
      </c>
      <c r="B51" s="12" t="s">
        <v>69</v>
      </c>
      <c r="C51" s="38">
        <v>5368.44</v>
      </c>
    </row>
    <row r="52" spans="1:3" s="1" customFormat="1" ht="18" customHeight="1" x14ac:dyDescent="0.25">
      <c r="A52" s="14" t="s">
        <v>70</v>
      </c>
      <c r="B52" s="12" t="s">
        <v>71</v>
      </c>
      <c r="C52" s="38">
        <v>4045.1999999999994</v>
      </c>
    </row>
    <row r="53" spans="1:3" s="1" customFormat="1" ht="34.5" customHeight="1" x14ac:dyDescent="0.25">
      <c r="A53" s="14" t="s">
        <v>72</v>
      </c>
      <c r="B53" s="12" t="s">
        <v>73</v>
      </c>
      <c r="C53" s="38">
        <v>3938.52</v>
      </c>
    </row>
    <row r="54" spans="1:3" s="1" customFormat="1" ht="33" customHeight="1" x14ac:dyDescent="0.25">
      <c r="A54" s="14" t="s">
        <v>74</v>
      </c>
      <c r="B54" s="12" t="s">
        <v>75</v>
      </c>
      <c r="C54" s="38">
        <v>3938.52</v>
      </c>
    </row>
    <row r="55" spans="1:3" s="1" customFormat="1" ht="35.25" customHeight="1" x14ac:dyDescent="0.25">
      <c r="A55" s="14" t="s">
        <v>76</v>
      </c>
      <c r="B55" s="12" t="s">
        <v>77</v>
      </c>
      <c r="C55" s="38">
        <v>3938.52</v>
      </c>
    </row>
    <row r="56" spans="1:3" s="1" customFormat="1" ht="18" customHeight="1" x14ac:dyDescent="0.25">
      <c r="A56" s="14"/>
      <c r="B56" s="12" t="s">
        <v>78</v>
      </c>
      <c r="C56" s="38">
        <f>16728+6844.3+2803.2</f>
        <v>26375.5</v>
      </c>
    </row>
    <row r="57" spans="1:3" s="1" customFormat="1" ht="18" customHeight="1" x14ac:dyDescent="0.25">
      <c r="A57" s="14"/>
      <c r="B57" s="16" t="s">
        <v>79</v>
      </c>
      <c r="C57" s="39">
        <f>SUM(C51:C56)</f>
        <v>47604.7</v>
      </c>
    </row>
    <row r="58" spans="1:3" s="2" customFormat="1" ht="18" customHeight="1" x14ac:dyDescent="0.25">
      <c r="A58" s="14"/>
      <c r="B58" s="13" t="s">
        <v>80</v>
      </c>
      <c r="C58" s="40"/>
    </row>
    <row r="59" spans="1:3" s="2" customFormat="1" ht="18" customHeight="1" x14ac:dyDescent="0.25">
      <c r="A59" s="14" t="s">
        <v>81</v>
      </c>
      <c r="B59" s="12" t="s">
        <v>82</v>
      </c>
      <c r="C59" s="40"/>
    </row>
    <row r="60" spans="1:3" s="2" customFormat="1" ht="18" customHeight="1" x14ac:dyDescent="0.25">
      <c r="A60" s="14"/>
      <c r="B60" s="15" t="s">
        <v>83</v>
      </c>
      <c r="C60" s="40">
        <v>2325.8000000000002</v>
      </c>
    </row>
    <row r="61" spans="1:3" s="2" customFormat="1" ht="18" customHeight="1" x14ac:dyDescent="0.25">
      <c r="A61" s="14"/>
      <c r="B61" s="20" t="s">
        <v>84</v>
      </c>
      <c r="C61" s="40">
        <v>402.16</v>
      </c>
    </row>
    <row r="62" spans="1:3" s="2" customFormat="1" ht="18" customHeight="1" x14ac:dyDescent="0.25">
      <c r="A62" s="14"/>
      <c r="B62" s="20" t="s">
        <v>85</v>
      </c>
      <c r="C62" s="40">
        <v>0</v>
      </c>
    </row>
    <row r="63" spans="1:3" s="2" customFormat="1" ht="18" customHeight="1" x14ac:dyDescent="0.25">
      <c r="A63" s="14"/>
      <c r="B63" s="21" t="s">
        <v>86</v>
      </c>
      <c r="C63" s="40">
        <v>0</v>
      </c>
    </row>
    <row r="64" spans="1:3" s="2" customFormat="1" ht="18" customHeight="1" x14ac:dyDescent="0.25">
      <c r="A64" s="14"/>
      <c r="B64" s="20" t="s">
        <v>87</v>
      </c>
      <c r="C64" s="40">
        <v>402.16</v>
      </c>
    </row>
    <row r="65" spans="1:3" s="2" customFormat="1" ht="18" customHeight="1" x14ac:dyDescent="0.25">
      <c r="A65" s="14"/>
      <c r="B65" s="12" t="s">
        <v>88</v>
      </c>
      <c r="C65" s="40">
        <v>4958.68</v>
      </c>
    </row>
    <row r="66" spans="1:3" s="2" customFormat="1" ht="18" customHeight="1" x14ac:dyDescent="0.25">
      <c r="A66" s="14"/>
      <c r="B66" s="12" t="s">
        <v>89</v>
      </c>
      <c r="C66" s="40">
        <v>3150</v>
      </c>
    </row>
    <row r="67" spans="1:3" s="2" customFormat="1" ht="18" customHeight="1" x14ac:dyDescent="0.25">
      <c r="A67" s="14" t="s">
        <v>90</v>
      </c>
      <c r="B67" s="12" t="s">
        <v>91</v>
      </c>
      <c r="C67" s="40">
        <v>0</v>
      </c>
    </row>
    <row r="68" spans="1:3" s="2" customFormat="1" ht="18" customHeight="1" x14ac:dyDescent="0.25">
      <c r="A68" s="14"/>
      <c r="B68" s="12" t="s">
        <v>92</v>
      </c>
      <c r="C68" s="40">
        <v>699.11</v>
      </c>
    </row>
    <row r="69" spans="1:3" s="2" customFormat="1" ht="18" customHeight="1" x14ac:dyDescent="0.25">
      <c r="A69" s="22"/>
      <c r="B69" s="21" t="s">
        <v>93</v>
      </c>
      <c r="C69" s="40">
        <v>0</v>
      </c>
    </row>
    <row r="70" spans="1:3" s="2" customFormat="1" ht="18" customHeight="1" x14ac:dyDescent="0.25">
      <c r="A70" s="22"/>
      <c r="B70" s="23" t="s">
        <v>94</v>
      </c>
      <c r="C70" s="40">
        <v>0</v>
      </c>
    </row>
    <row r="71" spans="1:3" s="2" customFormat="1" ht="18" customHeight="1" x14ac:dyDescent="0.25">
      <c r="A71" s="22" t="s">
        <v>95</v>
      </c>
      <c r="B71" s="21" t="s">
        <v>96</v>
      </c>
      <c r="C71" s="40">
        <v>996.96</v>
      </c>
    </row>
    <row r="72" spans="1:3" s="2" customFormat="1" ht="18" customHeight="1" x14ac:dyDescent="0.25">
      <c r="A72" s="22" t="s">
        <v>97</v>
      </c>
      <c r="B72" s="21" t="s">
        <v>98</v>
      </c>
      <c r="C72" s="40">
        <v>0</v>
      </c>
    </row>
    <row r="73" spans="1:3" s="2" customFormat="1" ht="18" customHeight="1" x14ac:dyDescent="0.25">
      <c r="A73" s="22" t="s">
        <v>99</v>
      </c>
      <c r="B73" s="21" t="s">
        <v>100</v>
      </c>
      <c r="C73" s="40"/>
    </row>
    <row r="74" spans="1:3" s="2" customFormat="1" ht="18" customHeight="1" x14ac:dyDescent="0.25">
      <c r="A74" s="22" t="s">
        <v>101</v>
      </c>
      <c r="B74" s="21" t="s">
        <v>102</v>
      </c>
      <c r="C74" s="40">
        <v>1405.76</v>
      </c>
    </row>
    <row r="75" spans="1:3" s="2" customFormat="1" ht="18" customHeight="1" x14ac:dyDescent="0.25">
      <c r="A75" s="22" t="s">
        <v>103</v>
      </c>
      <c r="B75" s="21" t="s">
        <v>104</v>
      </c>
      <c r="C75" s="40"/>
    </row>
    <row r="76" spans="1:3" s="2" customFormat="1" ht="18" customHeight="1" x14ac:dyDescent="0.25">
      <c r="A76" s="22" t="s">
        <v>105</v>
      </c>
      <c r="B76" s="21" t="s">
        <v>106</v>
      </c>
      <c r="C76" s="40">
        <v>18137.599999999999</v>
      </c>
    </row>
    <row r="77" spans="1:3" s="2" customFormat="1" ht="18" customHeight="1" x14ac:dyDescent="0.25">
      <c r="A77" s="22" t="s">
        <v>107</v>
      </c>
      <c r="B77" s="21" t="s">
        <v>108</v>
      </c>
      <c r="C77" s="40">
        <v>2990.88</v>
      </c>
    </row>
    <row r="78" spans="1:3" s="2" customFormat="1" ht="18" customHeight="1" x14ac:dyDescent="0.25">
      <c r="A78" s="22" t="s">
        <v>109</v>
      </c>
      <c r="B78" s="21" t="s">
        <v>110</v>
      </c>
      <c r="C78" s="40">
        <v>433.78</v>
      </c>
    </row>
    <row r="79" spans="1:3" s="2" customFormat="1" ht="18" customHeight="1" x14ac:dyDescent="0.25">
      <c r="A79" s="22" t="s">
        <v>111</v>
      </c>
      <c r="B79" s="21" t="s">
        <v>112</v>
      </c>
      <c r="C79" s="40">
        <v>518.64</v>
      </c>
    </row>
    <row r="80" spans="1:3" s="2" customFormat="1" ht="18" customHeight="1" x14ac:dyDescent="0.25">
      <c r="A80" s="22" t="s">
        <v>113</v>
      </c>
      <c r="B80" s="21" t="s">
        <v>114</v>
      </c>
      <c r="C80" s="40">
        <v>152.9</v>
      </c>
    </row>
    <row r="81" spans="1:3" s="2" customFormat="1" ht="18" customHeight="1" x14ac:dyDescent="0.25">
      <c r="A81" s="22" t="s">
        <v>115</v>
      </c>
      <c r="B81" s="21" t="s">
        <v>116</v>
      </c>
      <c r="C81" s="40">
        <v>382.25</v>
      </c>
    </row>
    <row r="82" spans="1:3" s="2" customFormat="1" ht="18" customHeight="1" x14ac:dyDescent="0.25">
      <c r="A82" s="22" t="s">
        <v>0</v>
      </c>
      <c r="B82" s="21" t="s">
        <v>117</v>
      </c>
      <c r="C82" s="40"/>
    </row>
    <row r="83" spans="1:3" s="2" customFormat="1" ht="18" customHeight="1" x14ac:dyDescent="0.25">
      <c r="A83" s="22" t="s">
        <v>118</v>
      </c>
      <c r="B83" s="21" t="s">
        <v>119</v>
      </c>
      <c r="C83" s="40"/>
    </row>
    <row r="84" spans="1:3" s="2" customFormat="1" ht="33" customHeight="1" x14ac:dyDescent="0.25">
      <c r="A84" s="22"/>
      <c r="B84" s="21" t="s">
        <v>120</v>
      </c>
      <c r="C84" s="40"/>
    </row>
    <row r="85" spans="1:3" s="2" customFormat="1" ht="18" customHeight="1" x14ac:dyDescent="0.25">
      <c r="A85" s="22"/>
      <c r="B85" s="23" t="s">
        <v>121</v>
      </c>
      <c r="C85" s="40">
        <v>0</v>
      </c>
    </row>
    <row r="86" spans="1:3" s="2" customFormat="1" ht="18" customHeight="1" x14ac:dyDescent="0.25">
      <c r="A86" s="22" t="s">
        <v>95</v>
      </c>
      <c r="B86" s="21" t="s">
        <v>122</v>
      </c>
      <c r="C86" s="40">
        <v>4836.96</v>
      </c>
    </row>
    <row r="87" spans="1:3" s="2" customFormat="1" ht="18" customHeight="1" x14ac:dyDescent="0.25">
      <c r="A87" s="22" t="s">
        <v>97</v>
      </c>
      <c r="B87" s="21" t="s">
        <v>123</v>
      </c>
      <c r="C87" s="40"/>
    </row>
    <row r="88" spans="1:3" s="2" customFormat="1" ht="18" customHeight="1" x14ac:dyDescent="0.25">
      <c r="A88" s="22" t="s">
        <v>99</v>
      </c>
      <c r="B88" s="21" t="s">
        <v>124</v>
      </c>
      <c r="C88" s="40"/>
    </row>
    <row r="89" spans="1:3" s="2" customFormat="1" ht="18" customHeight="1" x14ac:dyDescent="0.25">
      <c r="A89" s="14" t="s">
        <v>125</v>
      </c>
      <c r="B89" s="12" t="s">
        <v>126</v>
      </c>
      <c r="C89" s="40">
        <v>0</v>
      </c>
    </row>
    <row r="90" spans="1:3" s="2" customFormat="1" ht="18" customHeight="1" x14ac:dyDescent="0.25">
      <c r="A90" s="14"/>
      <c r="B90" s="21" t="s">
        <v>127</v>
      </c>
      <c r="C90" s="40"/>
    </row>
    <row r="91" spans="1:3" s="2" customFormat="1" ht="18" customHeight="1" x14ac:dyDescent="0.25">
      <c r="A91" s="14"/>
      <c r="B91" s="21" t="s">
        <v>128</v>
      </c>
      <c r="C91" s="40">
        <v>842.74559999999997</v>
      </c>
    </row>
    <row r="92" spans="1:3" s="3" customFormat="1" ht="18" customHeight="1" x14ac:dyDescent="0.25">
      <c r="A92" s="14"/>
      <c r="B92" s="21" t="s">
        <v>129</v>
      </c>
      <c r="C92" s="40"/>
    </row>
    <row r="93" spans="1:3" s="3" customFormat="1" ht="18" customHeight="1" x14ac:dyDescent="0.25">
      <c r="A93" s="14"/>
      <c r="B93" s="24" t="s">
        <v>130</v>
      </c>
      <c r="C93" s="40">
        <v>0</v>
      </c>
    </row>
    <row r="94" spans="1:3" s="3" customFormat="1" ht="18" customHeight="1" x14ac:dyDescent="0.25">
      <c r="A94" s="14"/>
      <c r="B94" s="21" t="s">
        <v>131</v>
      </c>
      <c r="C94" s="40">
        <v>0</v>
      </c>
    </row>
    <row r="95" spans="1:3" s="2" customFormat="1" ht="18" customHeight="1" x14ac:dyDescent="0.25">
      <c r="A95" s="14"/>
      <c r="B95" s="12" t="s">
        <v>132</v>
      </c>
      <c r="C95" s="40"/>
    </row>
    <row r="96" spans="1:3" s="2" customFormat="1" ht="18" customHeight="1" x14ac:dyDescent="0.25">
      <c r="A96" s="14" t="s">
        <v>133</v>
      </c>
      <c r="B96" s="20" t="s">
        <v>134</v>
      </c>
      <c r="C96" s="40"/>
    </row>
    <row r="97" spans="1:6" s="2" customFormat="1" ht="32.25" customHeight="1" x14ac:dyDescent="0.25">
      <c r="A97" s="14"/>
      <c r="B97" s="26" t="s">
        <v>135</v>
      </c>
      <c r="C97" s="40">
        <v>215.99</v>
      </c>
    </row>
    <row r="98" spans="1:6" s="2" customFormat="1" ht="18" customHeight="1" x14ac:dyDescent="0.25">
      <c r="A98" s="14"/>
      <c r="B98" s="12" t="s">
        <v>136</v>
      </c>
      <c r="C98" s="40">
        <v>63000</v>
      </c>
    </row>
    <row r="99" spans="1:6" s="2" customFormat="1" ht="18" customHeight="1" x14ac:dyDescent="0.25">
      <c r="A99" s="14"/>
      <c r="B99" s="25" t="s">
        <v>137</v>
      </c>
      <c r="C99" s="40">
        <v>9632.26</v>
      </c>
    </row>
    <row r="100" spans="1:6" s="2" customFormat="1" ht="18" customHeight="1" x14ac:dyDescent="0.25">
      <c r="A100" s="14"/>
      <c r="B100" s="12" t="s">
        <v>138</v>
      </c>
      <c r="C100" s="40"/>
    </row>
    <row r="101" spans="1:6" s="2" customFormat="1" ht="31.5" customHeight="1" x14ac:dyDescent="0.25">
      <c r="A101" s="14"/>
      <c r="B101" s="12" t="s">
        <v>139</v>
      </c>
      <c r="C101" s="40">
        <v>3589.5329999999999</v>
      </c>
    </row>
    <row r="102" spans="1:6" s="2" customFormat="1" ht="18" customHeight="1" x14ac:dyDescent="0.25">
      <c r="A102" s="14"/>
      <c r="B102" s="12" t="s">
        <v>140</v>
      </c>
      <c r="C102" s="40">
        <v>777.98</v>
      </c>
    </row>
    <row r="103" spans="1:6" s="2" customFormat="1" ht="18" customHeight="1" x14ac:dyDescent="0.25">
      <c r="A103" s="14">
        <v>2</v>
      </c>
      <c r="B103" s="12" t="s">
        <v>141</v>
      </c>
      <c r="C103" s="40"/>
    </row>
    <row r="104" spans="1:6" s="2" customFormat="1" ht="18" customHeight="1" x14ac:dyDescent="0.25">
      <c r="A104" s="14"/>
      <c r="B104" s="12" t="s">
        <v>129</v>
      </c>
      <c r="C104" s="40"/>
    </row>
    <row r="105" spans="1:6" s="2" customFormat="1" ht="18" customHeight="1" x14ac:dyDescent="0.25">
      <c r="A105" s="19"/>
      <c r="B105" s="16" t="s">
        <v>142</v>
      </c>
      <c r="C105" s="39">
        <f>SUM(C60:C104)</f>
        <v>119852.14859999999</v>
      </c>
    </row>
    <row r="106" spans="1:6" s="1" customFormat="1" ht="18" customHeight="1" x14ac:dyDescent="0.25">
      <c r="A106" s="19"/>
      <c r="B106" s="16" t="s">
        <v>143</v>
      </c>
      <c r="C106" s="39">
        <v>6718.6559999999999</v>
      </c>
    </row>
    <row r="107" spans="1:6" s="1" customFormat="1" ht="18" customHeight="1" x14ac:dyDescent="0.25">
      <c r="A107" s="14" t="s">
        <v>144</v>
      </c>
      <c r="B107" s="16" t="s">
        <v>145</v>
      </c>
      <c r="C107" s="39">
        <f>50149.968*0.75</f>
        <v>37612.476000000002</v>
      </c>
    </row>
    <row r="108" spans="1:6" s="1" customFormat="1" ht="18" customHeight="1" x14ac:dyDescent="0.25">
      <c r="A108" s="14" t="s">
        <v>146</v>
      </c>
      <c r="B108" s="16" t="s">
        <v>147</v>
      </c>
      <c r="C108" s="39">
        <f>C12+C17+C29+C39+C44+C47+C48+C49+C57+C105+C106+C107</f>
        <v>409033.13296000002</v>
      </c>
    </row>
    <row r="109" spans="1:6" s="11" customFormat="1" ht="15.75" x14ac:dyDescent="0.25">
      <c r="A109" s="27"/>
      <c r="B109" s="28" t="s">
        <v>152</v>
      </c>
      <c r="C109" s="29">
        <v>279424.32</v>
      </c>
      <c r="D109" s="30"/>
      <c r="E109" s="31"/>
      <c r="F109" s="31"/>
    </row>
    <row r="110" spans="1:6" s="32" customFormat="1" ht="18.600000000000001" customHeight="1" x14ac:dyDescent="0.25">
      <c r="A110" s="27"/>
      <c r="B110" s="28" t="s">
        <v>153</v>
      </c>
      <c r="C110" s="29">
        <v>265834.63</v>
      </c>
      <c r="D110" s="30"/>
      <c r="E110" s="30"/>
      <c r="F110" s="30"/>
    </row>
    <row r="111" spans="1:6" s="32" customFormat="1" ht="17.45" customHeight="1" x14ac:dyDescent="0.25">
      <c r="A111" s="27"/>
      <c r="B111" s="28" t="s">
        <v>155</v>
      </c>
      <c r="C111" s="33">
        <f>C110-C108</f>
        <v>-143198.50296000001</v>
      </c>
      <c r="D111" s="31"/>
      <c r="E111" s="31"/>
      <c r="F111" s="31"/>
    </row>
    <row r="112" spans="1:6" s="32" customFormat="1" ht="16.149999999999999" customHeight="1" x14ac:dyDescent="0.25">
      <c r="A112" s="27"/>
      <c r="B112" s="28" t="s">
        <v>154</v>
      </c>
      <c r="C112" s="33">
        <f>C5+C111</f>
        <v>-135799.19637999992</v>
      </c>
      <c r="D112" s="31"/>
      <c r="E112" s="31"/>
      <c r="F112" s="31"/>
    </row>
    <row r="113" spans="1:3" s="32" customFormat="1" ht="15.75" x14ac:dyDescent="0.25">
      <c r="A113" s="42"/>
      <c r="B113" s="42"/>
      <c r="C113" s="34"/>
    </row>
    <row r="114" spans="1:3" s="37" customFormat="1" ht="15.75" x14ac:dyDescent="0.25">
      <c r="A114" s="35"/>
      <c r="B114" s="36"/>
    </row>
    <row r="115" spans="1:3" s="37" customFormat="1" ht="15.75" x14ac:dyDescent="0.25">
      <c r="A115" s="35"/>
      <c r="B115" s="36"/>
    </row>
    <row r="116" spans="1:3" s="37" customFormat="1" ht="15.75" x14ac:dyDescent="0.25">
      <c r="A116" s="35"/>
      <c r="B116" s="36"/>
    </row>
    <row r="117" spans="1:3" ht="18" customHeight="1" x14ac:dyDescent="0.25">
      <c r="B117" s="4"/>
    </row>
    <row r="118" spans="1:3" ht="18" customHeight="1" x14ac:dyDescent="0.25">
      <c r="B118" s="4"/>
    </row>
  </sheetData>
  <mergeCells count="4">
    <mergeCell ref="A1:B1"/>
    <mergeCell ref="A2:B2"/>
    <mergeCell ref="A3:B3"/>
    <mergeCell ref="A113:B11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2024-01-30T07:30:06Z</dcterms:created>
  <dcterms:modified xsi:type="dcterms:W3CDTF">2024-03-14T04:40:45Z</dcterms:modified>
</cp:coreProperties>
</file>