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4\Молодежная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52" i="1" l="1"/>
  <c r="C102" i="1"/>
  <c r="C90" i="1"/>
  <c r="C151" i="1"/>
  <c r="C93" i="1"/>
  <c r="C84" i="1"/>
  <c r="C75" i="1"/>
  <c r="C63" i="1"/>
  <c r="C57" i="1"/>
  <c r="B10" i="1"/>
  <c r="C153" i="1" l="1"/>
  <c r="C157" i="1" s="1"/>
  <c r="C158" i="1" s="1"/>
</calcChain>
</file>

<file path=xl/sharedStrings.xml><?xml version="1.0" encoding="utf-8"?>
<sst xmlns="http://schemas.openxmlformats.org/spreadsheetml/2006/main" count="203" uniqueCount="189">
  <si>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</si>
  <si>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</si>
  <si>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ул.Молодежная, 9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</si>
  <si>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</si>
  <si>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</si>
  <si>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</si>
  <si>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</si>
  <si>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</si>
  <si>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</si>
  <si>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</si>
  <si>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</si>
  <si>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</si>
  <si>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</si>
  <si>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</si>
  <si>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</si>
  <si>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</si>
  <si>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</si>
  <si>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</si>
  <si>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</si>
  <si>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</si>
  <si>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</si>
  <si>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</si>
  <si>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</si>
  <si>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</si>
  <si>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</si>
  <si>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</si>
  <si>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</si>
  <si>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</si>
  <si>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</si>
  <si>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</si>
  <si>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 лето)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</si>
  <si>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</si>
  <si>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</si>
  <si>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</si>
  <si>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</si>
  <si>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</si>
  <si>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</si>
  <si>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</si>
  <si>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</si>
  <si>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</si>
  <si>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</si>
  <si>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</si>
  <si>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</si>
  <si>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</si>
  <si>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</si>
  <si>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</si>
  <si>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</si>
  <si>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Влажное подметание общих лоджий</t>
  </si>
  <si>
    <t>1.2.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</si>
  <si>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</si>
  <si>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</si>
  <si>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</si>
  <si>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1.4.</t>
  </si>
  <si>
    <t>Мытье окон</t>
  </si>
  <si>
    <t>1.9</t>
  </si>
  <si>
    <t>Техническое содержание лифтов</t>
  </si>
  <si>
    <t>Уборка кабин лифтов , мытье пола кабины лифта</t>
  </si>
  <si>
    <t>Влажная протирка стен, дверей кабины лифта</t>
  </si>
  <si>
    <t>ПТО лифтов</t>
  </si>
  <si>
    <t>Обследование лифтов, отслуживших нормативный срок</t>
  </si>
  <si>
    <t xml:space="preserve">            ИТОГО по п. 1 :</t>
  </si>
  <si>
    <t>2. Содержание мусоропроводов</t>
  </si>
  <si>
    <t>2.1.</t>
  </si>
  <si>
    <t xml:space="preserve">Уборка загрузочных клапанов </t>
  </si>
  <si>
    <t>2.2.</t>
  </si>
  <si>
    <t>Влажное подметание пола камер</t>
  </si>
  <si>
    <t>2.3.</t>
  </si>
  <si>
    <t>Удаление мусора из камер</t>
  </si>
  <si>
    <t>2.6.</t>
  </si>
  <si>
    <t>устранение засоров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</si>
  <si>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</si>
  <si>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</si>
  <si>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</si>
  <si>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</si>
  <si>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>2.3</t>
  </si>
  <si>
    <t>Уборка мусора с газона в летний период (случайный мусор))</t>
  </si>
  <si>
    <t>2.4</t>
  </si>
  <si>
    <t>Очистка урн</t>
  </si>
  <si>
    <t>Подметание снега  высотой до 2-х см</t>
  </si>
  <si>
    <t>Подметание снега  выше 2-х см</t>
  </si>
  <si>
    <t>2.5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</si>
  <si>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</si>
  <si>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</si>
  <si>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</si>
  <si>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</si>
  <si>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</si>
  <si>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</si>
  <si>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</si>
  <si>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</si>
  <si>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</si>
  <si>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</si>
  <si>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</si>
  <si>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</si>
  <si>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</si>
  <si>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</si>
  <si>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</si>
  <si>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12</t>
  </si>
  <si>
    <t>Замена ламп освещения подъездов, подвалов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</si>
  <si>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</si>
  <si>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</si>
  <si>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</si>
  <si>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</si>
  <si>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</si>
  <si>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</si>
  <si>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</si>
  <si>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</si>
  <si>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</si>
  <si>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</si>
  <si>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</si>
  <si>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</si>
  <si>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</si>
  <si>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</si>
  <si>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</si>
  <si>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</si>
  <si>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</si>
  <si>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</si>
  <si>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</si>
  <si>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</si>
  <si>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</si>
  <si>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</si>
  <si>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</si>
  <si>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</si>
  <si>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</si>
  <si>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</si>
  <si>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</si>
  <si>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</si>
  <si>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</si>
  <si>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</si>
  <si>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работы)</t>
  </si>
  <si>
    <t>очистка корпуса ВРУ, 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</si>
  <si>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</si>
  <si>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замена энергосберегающего патрона в МОП (тамбур кв.№№34-36)</t>
  </si>
  <si>
    <t>замена плавкой вставки ПН-2 100А в ВРУ</t>
  </si>
  <si>
    <t>замена фотореле  ФР 7 в схеме освещения придомовой территории</t>
  </si>
  <si>
    <t>9.2</t>
  </si>
  <si>
    <t>Текущий ремонт санитарнотехнического оборудования (непредвиденные работы)</t>
  </si>
  <si>
    <t>устранение засора канализационного коллектора Ду 100 мм (подвал)</t>
  </si>
  <si>
    <t>устранение свища на стояке ХВС (кв.№32)</t>
  </si>
  <si>
    <t>замена общедомового водосчетчика ХВС ВСКМ 90 Ду 25</t>
  </si>
  <si>
    <t>устранение засора канализационного коллектора Ду 100мм</t>
  </si>
  <si>
    <t>замена вентиля Ду 20 мм на стояке ГВС</t>
  </si>
  <si>
    <t>уплотнение соединений сантехническим льном, силиконовым герметиком</t>
  </si>
  <si>
    <t>замена крана Маевского Ду 15 мм на стояке отопления (чердак)</t>
  </si>
  <si>
    <t>установка муфты стальной Ду 15мм (чердак)</t>
  </si>
  <si>
    <t>уплотнение соединений сантехническим льном, силиконовым герметиком (чердак)</t>
  </si>
  <si>
    <t>устранение засора канализационного коллектора Ду 100 мм</t>
  </si>
  <si>
    <t>замена и герметизация стояка канализации Ду 100 мм и перекрытия (кв.№17) с отжигом:</t>
  </si>
  <si>
    <t>а</t>
  </si>
  <si>
    <t>установка канализационного универсального перехода Ду 110мм (пластик, чугун, сталь)</t>
  </si>
  <si>
    <t>б</t>
  </si>
  <si>
    <t>смена участка канализационной трубы Ду 110мм</t>
  </si>
  <si>
    <t>в</t>
  </si>
  <si>
    <t>установка перехода канализационного на чугун Ду 110*124+манжет</t>
  </si>
  <si>
    <t>устройство компенсационного патрубка Ду 110 мм</t>
  </si>
  <si>
    <t>смена переходной канализационной манжеты Ду 110*124</t>
  </si>
  <si>
    <t>сварочные работы</t>
  </si>
  <si>
    <t>пробивка отверстия в плите перекрытия с заделкой монтажной пеной</t>
  </si>
  <si>
    <t>9.3</t>
  </si>
  <si>
    <t>Текущий ремонт систем конструкт.элементов) (непредвиденные работы</t>
  </si>
  <si>
    <t>осмотр чердака на наличие течей с кровли</t>
  </si>
  <si>
    <t>слив воды с емкостей в чердачном помещении</t>
  </si>
  <si>
    <t>очистка козырька от снега над спуском в подвал</t>
  </si>
  <si>
    <t>спуск в подвал- закрепление металлического козырька</t>
  </si>
  <si>
    <t xml:space="preserve">5/4 7/6 эт снятие засора ствола м/провода с демонтажом и монтажеи лючков м/провода </t>
  </si>
  <si>
    <t>открытие балконных дверей (общие лоджии ) в подъезде</t>
  </si>
  <si>
    <t>открытие продухов</t>
  </si>
  <si>
    <t>ремонт крючка из арматуры Ду 12мм с помощью сварки</t>
  </si>
  <si>
    <t>ремонт кровли отдельными местами - ризолин</t>
  </si>
  <si>
    <t>смена колеса б/у контейнерной тележки</t>
  </si>
  <si>
    <t xml:space="preserve">ямочный ремонт асфальтового покрытия </t>
  </si>
  <si>
    <t>закрытие и утепление продухов</t>
  </si>
  <si>
    <t>повторное утепление продухов утеплителем URSA</t>
  </si>
  <si>
    <t>закрытие балконных дверей (1-9 эт л.кл)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</si>
  <si>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</si>
  <si>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</si>
  <si>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</si>
  <si>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:</t>
  </si>
  <si>
    <t>по управлению и обслуживанию</t>
  </si>
  <si>
    <t>МКД по ул.Молодежная 9</t>
  </si>
  <si>
    <t xml:space="preserve">Отчет за 2023 г. </t>
  </si>
  <si>
    <t>Результат на 01.01.2023 г. ("+" экономия, "-" перерасход)</t>
  </si>
  <si>
    <r>
      <t>Мытье лестничных площадок и маршей нижних 2-х этажей</t>
    </r>
    <r>
      <rPr>
        <b/>
        <sz val="12"/>
        <rFont val="Times New Roman"/>
        <family val="1"/>
        <charset val="204"/>
      </rPr>
      <t xml:space="preserve"> в летний период</t>
    </r>
  </si>
  <si>
    <r>
      <t xml:space="preserve">Мытье лестничных площадок и маршей нижних 2-х этажей </t>
    </r>
    <r>
      <rPr>
        <b/>
        <sz val="12"/>
        <rFont val="Times New Roman"/>
        <family val="1"/>
        <charset val="204"/>
      </rPr>
      <t>в зимний период</t>
    </r>
  </si>
  <si>
    <t xml:space="preserve">Итого начислено населению </t>
  </si>
  <si>
    <t xml:space="preserve">Итого оплачено населением </t>
  </si>
  <si>
    <t>Поступило дополнительных средств (45КА)</t>
  </si>
  <si>
    <t>Результат накоплением "+" - экономия "-" - перерасход</t>
  </si>
  <si>
    <t>Результат за 2023 год "+" - экономия "-" - перерасход</t>
  </si>
  <si>
    <t>замена энергосберегающего патрона в МОП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</si>
</sst>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2" fontId="3" fillId="0" borderId="7" xfId="0" applyNumberFormat="1" applyFont="1" applyFill="1" applyBorder="1" applyAlignment="1">
      <alignment vertical="center" wrapText="1"/>
    </xf>
    <xf numFmtId="2" fontId="3" fillId="0" borderId="7" xfId="0" applyNumberFormat="1" applyFont="1" applyFill="1" applyBorder="1" applyAlignment="1"/>
    <xf numFmtId="49" fontId="1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/>
    <xf numFmtId="2" fontId="1" fillId="0" borderId="7" xfId="0" applyNumberFormat="1" applyFont="1" applyFill="1" applyBorder="1" applyAlignment="1">
      <alignment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wrapText="1"/>
    </xf>
    <xf numFmtId="0" fontId="1" fillId="0" borderId="7" xfId="0" applyFont="1" applyFill="1" applyBorder="1"/>
    <xf numFmtId="0" fontId="1" fillId="0" borderId="7" xfId="0" applyFont="1" applyFill="1" applyBorder="1" applyAlignment="1">
      <alignment wrapText="1"/>
    </xf>
    <xf numFmtId="0" fontId="1" fillId="0" borderId="0" xfId="0" applyFont="1" applyFill="1" applyAlignment="1">
      <alignment vertical="center"/>
    </xf>
    <xf numFmtId="0" fontId="1" fillId="0" borderId="7" xfId="0" applyFont="1" applyFill="1" applyBorder="1" applyAlignment="1">
      <alignment horizontal="center"/>
    </xf>
    <xf numFmtId="0" fontId="3" fillId="0" borderId="7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2" fontId="1" fillId="0" borderId="7" xfId="0" applyNumberFormat="1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5"/>
  <sheetViews>
    <sheetView tabSelected="1" topLeftCell="A38" workbookViewId="0">
      <selection activeCell="C110" sqref="C110"/>
    </sheetView>
  </sheetViews>
  <sheetFormatPr defaultColWidth="9.140625" defaultRowHeight="15.75" x14ac:dyDescent="0.25"/>
  <cols>
    <col min="1" max="1" width="5.28515625" style="28" customWidth="1"/>
    <col min="2" max="2" width="80.42578125" style="29" customWidth="1"/>
    <col min="3" max="3" width="17.85546875" style="29" customWidth="1"/>
    <col min="4" max="195" width="9.140625" style="29" customWidth="1"/>
    <col min="196" max="196" width="5.28515625" style="29" customWidth="1"/>
    <col min="197" max="197" width="46" style="29" customWidth="1"/>
    <col min="198" max="202" width="9.28515625" style="29" customWidth="1"/>
    <col min="203" max="203" width="12.85546875" style="29" customWidth="1"/>
    <col min="204" max="204" width="7.42578125" style="29" customWidth="1"/>
    <col min="205" max="205" width="9" style="29" customWidth="1"/>
    <col min="206" max="206" width="7.42578125" style="29" customWidth="1"/>
    <col min="207" max="207" width="10.28515625" style="29" customWidth="1"/>
    <col min="208" max="208" width="9.42578125" style="29" customWidth="1"/>
    <col min="209" max="212" width="9.28515625" style="29" customWidth="1"/>
    <col min="213" max="228" width="8.85546875" style="29" customWidth="1"/>
    <col min="229" max="232" width="9.140625" style="29" customWidth="1"/>
    <col min="233" max="233" width="10.140625" style="29" customWidth="1"/>
    <col min="234" max="16384" width="9.140625" style="29"/>
  </cols>
  <sheetData>
    <row r="1" spans="1:2" s="25" customFormat="1" hidden="1" x14ac:dyDescent="0.25">
      <c r="A1" s="36" t="s">
        <v>0</v>
      </c>
      <c r="B1" s="36"/>
    </row>
    <row r="2" spans="1:2" s="25" customFormat="1" hidden="1" x14ac:dyDescent="0.25">
      <c r="A2" s="36" t="s">
        <v>1</v>
      </c>
      <c r="B2" s="36"/>
    </row>
    <row r="3" spans="1:2" s="25" customFormat="1" hidden="1" x14ac:dyDescent="0.25">
      <c r="A3" s="37" t="s">
        <v>2</v>
      </c>
      <c r="B3" s="37"/>
    </row>
    <row r="4" spans="1:2" s="25" customFormat="1" hidden="1" x14ac:dyDescent="0.25">
      <c r="A4" s="38"/>
      <c r="B4" s="38"/>
    </row>
    <row r="5" spans="1:2" s="25" customFormat="1" hidden="1" x14ac:dyDescent="0.25">
      <c r="A5" s="39"/>
      <c r="B5" s="40"/>
    </row>
    <row r="6" spans="1:2" s="25" customFormat="1" hidden="1" x14ac:dyDescent="0.25">
      <c r="A6" s="41"/>
      <c r="B6" s="42"/>
    </row>
    <row r="7" spans="1:2" s="25" customFormat="1" hidden="1" x14ac:dyDescent="0.25">
      <c r="A7" s="41"/>
      <c r="B7" s="42"/>
    </row>
    <row r="8" spans="1:2" s="25" customFormat="1" hidden="1" x14ac:dyDescent="0.25">
      <c r="A8" s="41"/>
      <c r="B8" s="42"/>
    </row>
    <row r="9" spans="1:2" s="25" customFormat="1" hidden="1" x14ac:dyDescent="0.25">
      <c r="A9" s="43"/>
      <c r="B9" s="44"/>
    </row>
    <row r="10" spans="1:2" s="25" customFormat="1" hidden="1" x14ac:dyDescent="0.25">
      <c r="A10" s="45">
        <v>1</v>
      </c>
      <c r="B10" s="45">
        <f>A10+1</f>
        <v>2</v>
      </c>
    </row>
    <row r="11" spans="1:2" s="25" customFormat="1" hidden="1" x14ac:dyDescent="0.25">
      <c r="A11" s="45"/>
      <c r="B11" s="8" t="s">
        <v>3</v>
      </c>
    </row>
    <row r="12" spans="1:2" s="25" customFormat="1" hidden="1" x14ac:dyDescent="0.25">
      <c r="A12" s="11" t="s">
        <v>4</v>
      </c>
      <c r="B12" s="46" t="s">
        <v>5</v>
      </c>
    </row>
    <row r="13" spans="1:2" s="25" customFormat="1" hidden="1" x14ac:dyDescent="0.25">
      <c r="A13" s="11" t="s">
        <v>6</v>
      </c>
      <c r="B13" s="46" t="s">
        <v>7</v>
      </c>
    </row>
    <row r="14" spans="1:2" s="25" customFormat="1" hidden="1" x14ac:dyDescent="0.25">
      <c r="A14" s="45" t="s">
        <v>8</v>
      </c>
      <c r="B14" s="47" t="s">
        <v>9</v>
      </c>
    </row>
    <row r="15" spans="1:2" s="25" customFormat="1" hidden="1" x14ac:dyDescent="0.25">
      <c r="A15" s="11" t="s">
        <v>10</v>
      </c>
      <c r="B15" s="46" t="s">
        <v>11</v>
      </c>
    </row>
    <row r="16" spans="1:2" s="25" customFormat="1" hidden="1" x14ac:dyDescent="0.25">
      <c r="A16" s="11" t="s">
        <v>12</v>
      </c>
      <c r="B16" s="46" t="s">
        <v>13</v>
      </c>
    </row>
    <row r="17" spans="1:2" s="25" customFormat="1" hidden="1" x14ac:dyDescent="0.25">
      <c r="A17" s="11"/>
      <c r="B17" s="46" t="s">
        <v>14</v>
      </c>
    </row>
    <row r="18" spans="1:2" s="25" customFormat="1" hidden="1" x14ac:dyDescent="0.25">
      <c r="A18" s="11"/>
      <c r="B18" s="46" t="s">
        <v>15</v>
      </c>
    </row>
    <row r="19" spans="1:2" s="25" customFormat="1" hidden="1" x14ac:dyDescent="0.25">
      <c r="A19" s="11" t="s">
        <v>16</v>
      </c>
      <c r="B19" s="46" t="s">
        <v>17</v>
      </c>
    </row>
    <row r="20" spans="1:2" s="25" customFormat="1" hidden="1" x14ac:dyDescent="0.25">
      <c r="A20" s="11"/>
      <c r="B20" s="46" t="s">
        <v>18</v>
      </c>
    </row>
    <row r="21" spans="1:2" s="25" customFormat="1" hidden="1" x14ac:dyDescent="0.25">
      <c r="A21" s="11" t="s">
        <v>19</v>
      </c>
      <c r="B21" s="46" t="s">
        <v>20</v>
      </c>
    </row>
    <row r="22" spans="1:2" s="25" customFormat="1" hidden="1" x14ac:dyDescent="0.25">
      <c r="A22" s="11"/>
      <c r="B22" s="46" t="s">
        <v>21</v>
      </c>
    </row>
    <row r="23" spans="1:2" s="25" customFormat="1" hidden="1" x14ac:dyDescent="0.25">
      <c r="A23" s="11"/>
      <c r="B23" s="46" t="s">
        <v>22</v>
      </c>
    </row>
    <row r="24" spans="1:2" s="25" customFormat="1" hidden="1" x14ac:dyDescent="0.25">
      <c r="A24" s="11" t="s">
        <v>23</v>
      </c>
      <c r="B24" s="46" t="s">
        <v>24</v>
      </c>
    </row>
    <row r="25" spans="1:2" s="25" customFormat="1" hidden="1" x14ac:dyDescent="0.25">
      <c r="A25" s="11" t="s">
        <v>25</v>
      </c>
      <c r="B25" s="46" t="s">
        <v>26</v>
      </c>
    </row>
    <row r="26" spans="1:2" s="25" customFormat="1" hidden="1" x14ac:dyDescent="0.25">
      <c r="A26" s="11" t="s">
        <v>27</v>
      </c>
      <c r="B26" s="46" t="s">
        <v>28</v>
      </c>
    </row>
    <row r="27" spans="1:2" s="25" customFormat="1" hidden="1" x14ac:dyDescent="0.25">
      <c r="A27" s="11" t="s">
        <v>29</v>
      </c>
      <c r="B27" s="48" t="s">
        <v>30</v>
      </c>
    </row>
    <row r="28" spans="1:2" s="25" customFormat="1" hidden="1" x14ac:dyDescent="0.25">
      <c r="A28" s="11"/>
      <c r="B28" s="48" t="s">
        <v>31</v>
      </c>
    </row>
    <row r="29" spans="1:2" s="25" customFormat="1" hidden="1" x14ac:dyDescent="0.25">
      <c r="A29" s="11"/>
      <c r="B29" s="48" t="s">
        <v>33</v>
      </c>
    </row>
    <row r="30" spans="1:2" s="25" customFormat="1" hidden="1" x14ac:dyDescent="0.25">
      <c r="A30" s="11"/>
      <c r="B30" s="48" t="s">
        <v>34</v>
      </c>
    </row>
    <row r="31" spans="1:2" s="25" customFormat="1" hidden="1" x14ac:dyDescent="0.25">
      <c r="A31" s="11"/>
      <c r="B31" s="48" t="s">
        <v>35</v>
      </c>
    </row>
    <row r="32" spans="1:2" s="25" customFormat="1" hidden="1" x14ac:dyDescent="0.25">
      <c r="A32" s="11" t="s">
        <v>32</v>
      </c>
      <c r="B32" s="48" t="s">
        <v>36</v>
      </c>
    </row>
    <row r="33" spans="1:3" s="25" customFormat="1" hidden="1" x14ac:dyDescent="0.25">
      <c r="A33" s="11" t="s">
        <v>37</v>
      </c>
      <c r="B33" s="48" t="s">
        <v>38</v>
      </c>
    </row>
    <row r="34" spans="1:3" s="25" customFormat="1" hidden="1" x14ac:dyDescent="0.25">
      <c r="A34" s="11"/>
      <c r="B34" s="48" t="s">
        <v>39</v>
      </c>
    </row>
    <row r="35" spans="1:3" s="25" customFormat="1" hidden="1" x14ac:dyDescent="0.25">
      <c r="A35" s="11"/>
      <c r="B35" s="48" t="s">
        <v>40</v>
      </c>
    </row>
    <row r="36" spans="1:3" s="25" customFormat="1" hidden="1" x14ac:dyDescent="0.25">
      <c r="A36" s="11" t="s">
        <v>41</v>
      </c>
      <c r="B36" s="48" t="s">
        <v>42</v>
      </c>
    </row>
    <row r="37" spans="1:3" s="25" customFormat="1" hidden="1" x14ac:dyDescent="0.25">
      <c r="A37" s="49"/>
      <c r="B37" s="50"/>
    </row>
    <row r="38" spans="1:3" s="2" customFormat="1" x14ac:dyDescent="0.25">
      <c r="A38" s="35" t="s">
        <v>179</v>
      </c>
      <c r="B38" s="35"/>
      <c r="C38" s="1"/>
    </row>
    <row r="39" spans="1:3" s="2" customFormat="1" x14ac:dyDescent="0.25">
      <c r="A39" s="35" t="s">
        <v>177</v>
      </c>
      <c r="B39" s="35"/>
      <c r="C39" s="1"/>
    </row>
    <row r="40" spans="1:3" s="2" customFormat="1" x14ac:dyDescent="0.25">
      <c r="A40" s="35" t="s">
        <v>178</v>
      </c>
      <c r="B40" s="35"/>
      <c r="C40" s="1"/>
    </row>
    <row r="41" spans="1:3" s="2" customFormat="1" x14ac:dyDescent="0.25">
      <c r="A41" s="32"/>
      <c r="B41" s="32"/>
      <c r="C41" s="1"/>
    </row>
    <row r="42" spans="1:3" s="2" customFormat="1" x14ac:dyDescent="0.25">
      <c r="A42" s="3"/>
      <c r="B42" s="4" t="s">
        <v>180</v>
      </c>
      <c r="C42" s="6">
        <v>-148915.24</v>
      </c>
    </row>
    <row r="43" spans="1:3" s="25" customFormat="1" x14ac:dyDescent="0.25">
      <c r="A43" s="7"/>
      <c r="B43" s="8" t="s">
        <v>43</v>
      </c>
      <c r="C43" s="9"/>
    </row>
    <row r="44" spans="1:3" s="25" customFormat="1" ht="31.5" x14ac:dyDescent="0.25">
      <c r="A44" s="7" t="s">
        <v>44</v>
      </c>
      <c r="B44" s="10" t="s">
        <v>45</v>
      </c>
      <c r="C44" s="30">
        <v>21400.47</v>
      </c>
    </row>
    <row r="45" spans="1:3" s="25" customFormat="1" x14ac:dyDescent="0.25">
      <c r="A45" s="7"/>
      <c r="B45" s="10" t="s">
        <v>46</v>
      </c>
      <c r="C45" s="30">
        <v>31433.664000000004</v>
      </c>
    </row>
    <row r="46" spans="1:3" s="25" customFormat="1" x14ac:dyDescent="0.25">
      <c r="A46" s="11"/>
      <c r="B46" s="10" t="s">
        <v>47</v>
      </c>
      <c r="C46" s="30">
        <v>2605.0560000000005</v>
      </c>
    </row>
    <row r="47" spans="1:3" s="25" customFormat="1" ht="31.5" x14ac:dyDescent="0.25">
      <c r="A47" s="7" t="s">
        <v>48</v>
      </c>
      <c r="B47" s="10" t="s">
        <v>181</v>
      </c>
      <c r="C47" s="30">
        <v>11101.272000000001</v>
      </c>
    </row>
    <row r="48" spans="1:3" s="25" customFormat="1" ht="31.5" customHeight="1" x14ac:dyDescent="0.25">
      <c r="A48" s="7"/>
      <c r="B48" s="10" t="s">
        <v>182</v>
      </c>
      <c r="C48" s="30">
        <v>3547.152</v>
      </c>
    </row>
    <row r="49" spans="1:3" s="25" customFormat="1" x14ac:dyDescent="0.25">
      <c r="A49" s="7"/>
      <c r="B49" s="10" t="s">
        <v>49</v>
      </c>
      <c r="C49" s="30">
        <v>36771.455999999998</v>
      </c>
    </row>
    <row r="50" spans="1:3" s="25" customFormat="1" ht="47.25" x14ac:dyDescent="0.25">
      <c r="A50" s="7" t="s">
        <v>50</v>
      </c>
      <c r="B50" s="10" t="s">
        <v>51</v>
      </c>
      <c r="C50" s="30">
        <v>7681.8309999999992</v>
      </c>
    </row>
    <row r="51" spans="1:3" s="25" customFormat="1" x14ac:dyDescent="0.25">
      <c r="A51" s="7" t="s">
        <v>52</v>
      </c>
      <c r="B51" s="10" t="s">
        <v>53</v>
      </c>
      <c r="C51" s="30">
        <v>785.726</v>
      </c>
    </row>
    <row r="52" spans="1:3" s="25" customFormat="1" x14ac:dyDescent="0.25">
      <c r="A52" s="7" t="s">
        <v>54</v>
      </c>
      <c r="B52" s="10" t="s">
        <v>55</v>
      </c>
      <c r="C52" s="30">
        <v>68400</v>
      </c>
    </row>
    <row r="53" spans="1:3" s="25" customFormat="1" x14ac:dyDescent="0.25">
      <c r="A53" s="7"/>
      <c r="B53" s="10" t="s">
        <v>56</v>
      </c>
      <c r="C53" s="30">
        <v>669.75999999999988</v>
      </c>
    </row>
    <row r="54" spans="1:3" s="25" customFormat="1" x14ac:dyDescent="0.25">
      <c r="A54" s="7"/>
      <c r="B54" s="10" t="s">
        <v>57</v>
      </c>
      <c r="C54" s="30">
        <v>776.4000000000002</v>
      </c>
    </row>
    <row r="55" spans="1:3" s="25" customFormat="1" x14ac:dyDescent="0.25">
      <c r="A55" s="7"/>
      <c r="B55" s="10" t="s">
        <v>58</v>
      </c>
      <c r="C55" s="30">
        <v>4950</v>
      </c>
    </row>
    <row r="56" spans="1:3" s="25" customFormat="1" x14ac:dyDescent="0.25">
      <c r="A56" s="7"/>
      <c r="B56" s="10" t="s">
        <v>59</v>
      </c>
      <c r="C56" s="30"/>
    </row>
    <row r="57" spans="1:3" s="25" customFormat="1" x14ac:dyDescent="0.25">
      <c r="A57" s="7"/>
      <c r="B57" s="12" t="s">
        <v>60</v>
      </c>
      <c r="C57" s="31">
        <f>SUM(C44:C56)</f>
        <v>190122.78700000001</v>
      </c>
    </row>
    <row r="58" spans="1:3" s="25" customFormat="1" x14ac:dyDescent="0.25">
      <c r="A58" s="7"/>
      <c r="B58" s="13" t="s">
        <v>61</v>
      </c>
      <c r="C58" s="30"/>
    </row>
    <row r="59" spans="1:3" s="25" customFormat="1" x14ac:dyDescent="0.25">
      <c r="A59" s="7" t="s">
        <v>62</v>
      </c>
      <c r="B59" s="10" t="s">
        <v>63</v>
      </c>
      <c r="C59" s="30">
        <v>3064.8000000000006</v>
      </c>
    </row>
    <row r="60" spans="1:3" s="51" customFormat="1" ht="33" customHeight="1" x14ac:dyDescent="0.25">
      <c r="A60" s="14" t="s">
        <v>64</v>
      </c>
      <c r="B60" s="10" t="s">
        <v>65</v>
      </c>
      <c r="C60" s="18">
        <v>3329.0400000000009</v>
      </c>
    </row>
    <row r="61" spans="1:3" s="25" customFormat="1" x14ac:dyDescent="0.25">
      <c r="A61" s="7" t="s">
        <v>66</v>
      </c>
      <c r="B61" s="10" t="s">
        <v>67</v>
      </c>
      <c r="C61" s="30">
        <v>15558.191999999997</v>
      </c>
    </row>
    <row r="62" spans="1:3" s="25" customFormat="1" x14ac:dyDescent="0.25">
      <c r="A62" s="7" t="s">
        <v>68</v>
      </c>
      <c r="B62" s="10" t="s">
        <v>69</v>
      </c>
      <c r="C62" s="30">
        <v>87.24</v>
      </c>
    </row>
    <row r="63" spans="1:3" s="25" customFormat="1" x14ac:dyDescent="0.25">
      <c r="A63" s="7"/>
      <c r="B63" s="12" t="s">
        <v>70</v>
      </c>
      <c r="C63" s="31">
        <f>SUM(C59:C62)</f>
        <v>22039.272000000001</v>
      </c>
    </row>
    <row r="64" spans="1:3" s="25" customFormat="1" x14ac:dyDescent="0.25">
      <c r="A64" s="7"/>
      <c r="B64" s="8" t="s">
        <v>71</v>
      </c>
      <c r="C64" s="30"/>
    </row>
    <row r="65" spans="1:3" s="25" customFormat="1" x14ac:dyDescent="0.25">
      <c r="A65" s="7" t="s">
        <v>62</v>
      </c>
      <c r="B65" s="10" t="s">
        <v>72</v>
      </c>
      <c r="C65" s="30">
        <v>5618.0999999999995</v>
      </c>
    </row>
    <row r="66" spans="1:3" s="25" customFormat="1" x14ac:dyDescent="0.25">
      <c r="A66" s="7" t="s">
        <v>64</v>
      </c>
      <c r="B66" s="10" t="s">
        <v>73</v>
      </c>
      <c r="C66" s="30">
        <v>10358.304</v>
      </c>
    </row>
    <row r="67" spans="1:3" s="25" customFormat="1" x14ac:dyDescent="0.25">
      <c r="A67" s="7" t="s">
        <v>74</v>
      </c>
      <c r="B67" s="10" t="s">
        <v>75</v>
      </c>
      <c r="C67" s="30">
        <v>11909.023999999998</v>
      </c>
    </row>
    <row r="68" spans="1:3" s="25" customFormat="1" x14ac:dyDescent="0.25">
      <c r="A68" s="7" t="s">
        <v>76</v>
      </c>
      <c r="B68" s="10" t="s">
        <v>77</v>
      </c>
      <c r="C68" s="30">
        <v>1091.8800000000001</v>
      </c>
    </row>
    <row r="69" spans="1:3" s="25" customFormat="1" x14ac:dyDescent="0.25">
      <c r="A69" s="7"/>
      <c r="B69" s="10" t="s">
        <v>78</v>
      </c>
      <c r="C69" s="30">
        <v>6372.45</v>
      </c>
    </row>
    <row r="70" spans="1:3" s="25" customFormat="1" x14ac:dyDescent="0.25">
      <c r="A70" s="7"/>
      <c r="B70" s="10" t="s">
        <v>79</v>
      </c>
      <c r="C70" s="30">
        <v>21848.760000000002</v>
      </c>
    </row>
    <row r="71" spans="1:3" s="25" customFormat="1" ht="31.5" x14ac:dyDescent="0.25">
      <c r="A71" s="7" t="s">
        <v>80</v>
      </c>
      <c r="B71" s="10" t="s">
        <v>81</v>
      </c>
      <c r="C71" s="30">
        <v>8735.5240000000013</v>
      </c>
    </row>
    <row r="72" spans="1:3" s="25" customFormat="1" ht="31.5" x14ac:dyDescent="0.25">
      <c r="A72" s="7" t="s">
        <v>68</v>
      </c>
      <c r="B72" s="10" t="s">
        <v>82</v>
      </c>
      <c r="C72" s="30">
        <v>3949.5600000000004</v>
      </c>
    </row>
    <row r="73" spans="1:3" s="25" customFormat="1" ht="31.5" x14ac:dyDescent="0.25">
      <c r="A73" s="7" t="s">
        <v>83</v>
      </c>
      <c r="B73" s="10" t="s">
        <v>84</v>
      </c>
      <c r="C73" s="30">
        <v>7488.9359999999988</v>
      </c>
    </row>
    <row r="74" spans="1:3" s="25" customFormat="1" x14ac:dyDescent="0.25">
      <c r="A74" s="7" t="s">
        <v>85</v>
      </c>
      <c r="B74" s="10" t="s">
        <v>86</v>
      </c>
      <c r="C74" s="30">
        <v>11143.023999999999</v>
      </c>
    </row>
    <row r="75" spans="1:3" s="25" customFormat="1" x14ac:dyDescent="0.25">
      <c r="A75" s="7"/>
      <c r="B75" s="12" t="s">
        <v>87</v>
      </c>
      <c r="C75" s="31">
        <f>SUM(C65:C74)</f>
        <v>88515.562000000005</v>
      </c>
    </row>
    <row r="76" spans="1:3" s="25" customFormat="1" x14ac:dyDescent="0.25">
      <c r="A76" s="7"/>
      <c r="B76" s="8" t="s">
        <v>88</v>
      </c>
      <c r="C76" s="30"/>
    </row>
    <row r="77" spans="1:3" s="25" customFormat="1" ht="31.5" x14ac:dyDescent="0.25">
      <c r="A77" s="7" t="s">
        <v>89</v>
      </c>
      <c r="B77" s="10" t="s">
        <v>90</v>
      </c>
      <c r="C77" s="30"/>
    </row>
    <row r="78" spans="1:3" s="25" customFormat="1" x14ac:dyDescent="0.25">
      <c r="A78" s="11"/>
      <c r="B78" s="10" t="s">
        <v>91</v>
      </c>
      <c r="C78" s="30">
        <v>46669</v>
      </c>
    </row>
    <row r="79" spans="1:3" s="25" customFormat="1" x14ac:dyDescent="0.25">
      <c r="A79" s="11"/>
      <c r="B79" s="10" t="s">
        <v>92</v>
      </c>
      <c r="C79" s="30">
        <v>27284.240000000002</v>
      </c>
    </row>
    <row r="80" spans="1:3" s="25" customFormat="1" x14ac:dyDescent="0.25">
      <c r="A80" s="11"/>
      <c r="B80" s="10" t="s">
        <v>93</v>
      </c>
      <c r="C80" s="30">
        <v>1013.17</v>
      </c>
    </row>
    <row r="81" spans="1:3" s="25" customFormat="1" x14ac:dyDescent="0.25">
      <c r="A81" s="11"/>
      <c r="B81" s="10" t="s">
        <v>94</v>
      </c>
      <c r="C81" s="30">
        <v>14455.51</v>
      </c>
    </row>
    <row r="82" spans="1:3" s="25" customFormat="1" x14ac:dyDescent="0.25">
      <c r="A82" s="11"/>
      <c r="B82" s="10" t="s">
        <v>95</v>
      </c>
      <c r="C82" s="30">
        <v>542.13</v>
      </c>
    </row>
    <row r="83" spans="1:3" s="25" customFormat="1" x14ac:dyDescent="0.25">
      <c r="A83" s="7" t="s">
        <v>96</v>
      </c>
      <c r="B83" s="10" t="s">
        <v>97</v>
      </c>
      <c r="C83" s="30">
        <v>19367.499999999996</v>
      </c>
    </row>
    <row r="84" spans="1:3" s="25" customFormat="1" x14ac:dyDescent="0.25">
      <c r="A84" s="7"/>
      <c r="B84" s="12" t="s">
        <v>87</v>
      </c>
      <c r="C84" s="31">
        <f>SUM(C78:C83)</f>
        <v>109331.55</v>
      </c>
    </row>
    <row r="85" spans="1:3" s="25" customFormat="1" x14ac:dyDescent="0.25">
      <c r="A85" s="7"/>
      <c r="B85" s="8" t="s">
        <v>98</v>
      </c>
      <c r="C85" s="30"/>
    </row>
    <row r="86" spans="1:3" s="25" customFormat="1" ht="35.25" customHeight="1" x14ac:dyDescent="0.25">
      <c r="A86" s="7" t="s">
        <v>99</v>
      </c>
      <c r="B86" s="10" t="s">
        <v>100</v>
      </c>
      <c r="C86" s="30">
        <v>13315.428000000002</v>
      </c>
    </row>
    <row r="87" spans="1:3" s="25" customFormat="1" ht="31.5" x14ac:dyDescent="0.25">
      <c r="A87" s="7" t="s">
        <v>101</v>
      </c>
      <c r="B87" s="10" t="s">
        <v>102</v>
      </c>
      <c r="C87" s="30">
        <v>26630.856000000003</v>
      </c>
    </row>
    <row r="88" spans="1:3" s="25" customFormat="1" ht="47.25" x14ac:dyDescent="0.25">
      <c r="A88" s="7" t="s">
        <v>103</v>
      </c>
      <c r="B88" s="10" t="s">
        <v>104</v>
      </c>
      <c r="C88" s="30">
        <v>19973.142000000003</v>
      </c>
    </row>
    <row r="89" spans="1:3" s="25" customFormat="1" ht="35.25" customHeight="1" x14ac:dyDescent="0.25">
      <c r="A89" s="7" t="s">
        <v>105</v>
      </c>
      <c r="B89" s="10" t="s">
        <v>106</v>
      </c>
      <c r="C89" s="30">
        <v>16877.168000000001</v>
      </c>
    </row>
    <row r="90" spans="1:3" s="25" customFormat="1" x14ac:dyDescent="0.25">
      <c r="A90" s="7"/>
      <c r="B90" s="12" t="s">
        <v>107</v>
      </c>
      <c r="C90" s="31">
        <f>SUM(C86:C89)</f>
        <v>76796.594000000012</v>
      </c>
    </row>
    <row r="91" spans="1:3" s="25" customFormat="1" ht="31.5" x14ac:dyDescent="0.25">
      <c r="A91" s="15" t="s">
        <v>108</v>
      </c>
      <c r="B91" s="12" t="s">
        <v>109</v>
      </c>
      <c r="C91" s="30">
        <v>34192.704000000005</v>
      </c>
    </row>
    <row r="92" spans="1:3" s="25" customFormat="1" x14ac:dyDescent="0.25">
      <c r="A92" s="15" t="s">
        <v>110</v>
      </c>
      <c r="B92" s="12" t="s">
        <v>111</v>
      </c>
      <c r="C92" s="30">
        <v>9534.5040000000008</v>
      </c>
    </row>
    <row r="93" spans="1:3" s="25" customFormat="1" x14ac:dyDescent="0.25">
      <c r="A93" s="15"/>
      <c r="B93" s="12" t="s">
        <v>112</v>
      </c>
      <c r="C93" s="31">
        <f>SUM(C91:C92)</f>
        <v>43727.208000000006</v>
      </c>
    </row>
    <row r="94" spans="1:3" s="25" customFormat="1" x14ac:dyDescent="0.25">
      <c r="A94" s="15" t="s">
        <v>113</v>
      </c>
      <c r="B94" s="12" t="s">
        <v>114</v>
      </c>
      <c r="C94" s="31">
        <v>1374.9599999999998</v>
      </c>
    </row>
    <row r="95" spans="1:3" s="25" customFormat="1" x14ac:dyDescent="0.25">
      <c r="A95" s="15" t="s">
        <v>115</v>
      </c>
      <c r="B95" s="12" t="s">
        <v>116</v>
      </c>
      <c r="C95" s="31">
        <v>1463.9279999999999</v>
      </c>
    </row>
    <row r="96" spans="1:3" s="25" customFormat="1" x14ac:dyDescent="0.25">
      <c r="A96" s="15"/>
      <c r="B96" s="4" t="s">
        <v>117</v>
      </c>
      <c r="C96" s="30"/>
    </row>
    <row r="97" spans="1:3" s="25" customFormat="1" x14ac:dyDescent="0.25">
      <c r="A97" s="7" t="s">
        <v>118</v>
      </c>
      <c r="B97" s="10" t="s">
        <v>119</v>
      </c>
      <c r="C97" s="30">
        <v>5368.44</v>
      </c>
    </row>
    <row r="98" spans="1:3" s="25" customFormat="1" x14ac:dyDescent="0.25">
      <c r="A98" s="7" t="s">
        <v>120</v>
      </c>
      <c r="B98" s="10" t="s">
        <v>121</v>
      </c>
      <c r="C98" s="30">
        <v>4045.1999999999994</v>
      </c>
    </row>
    <row r="99" spans="1:3" s="25" customFormat="1" ht="31.5" x14ac:dyDescent="0.25">
      <c r="A99" s="7"/>
      <c r="B99" s="10" t="s">
        <v>122</v>
      </c>
      <c r="C99" s="30">
        <v>3938.52</v>
      </c>
    </row>
    <row r="100" spans="1:3" s="25" customFormat="1" ht="31.5" x14ac:dyDescent="0.25">
      <c r="A100" s="7"/>
      <c r="B100" s="10" t="s">
        <v>123</v>
      </c>
      <c r="C100" s="30">
        <v>3938.52</v>
      </c>
    </row>
    <row r="101" spans="1:3" s="25" customFormat="1" ht="47.25" x14ac:dyDescent="0.25">
      <c r="A101" s="7"/>
      <c r="B101" s="10" t="s">
        <v>124</v>
      </c>
      <c r="C101" s="30">
        <v>7877.04</v>
      </c>
    </row>
    <row r="102" spans="1:3" s="25" customFormat="1" x14ac:dyDescent="0.25">
      <c r="A102" s="7"/>
      <c r="B102" s="12" t="s">
        <v>125</v>
      </c>
      <c r="C102" s="31">
        <f>SUM(C97:C101)</f>
        <v>25167.72</v>
      </c>
    </row>
    <row r="103" spans="1:3" s="51" customFormat="1" x14ac:dyDescent="0.25">
      <c r="A103" s="14"/>
      <c r="B103" s="4" t="s">
        <v>126</v>
      </c>
      <c r="C103" s="18"/>
    </row>
    <row r="104" spans="1:3" s="51" customFormat="1" x14ac:dyDescent="0.25">
      <c r="A104" s="14" t="s">
        <v>127</v>
      </c>
      <c r="B104" s="12" t="s">
        <v>128</v>
      </c>
      <c r="C104" s="18"/>
    </row>
    <row r="105" spans="1:3" s="51" customFormat="1" x14ac:dyDescent="0.25">
      <c r="A105" s="14"/>
      <c r="B105" s="17" t="s">
        <v>188</v>
      </c>
      <c r="C105" s="18">
        <v>402.16</v>
      </c>
    </row>
    <row r="106" spans="1:3" s="51" customFormat="1" x14ac:dyDescent="0.25">
      <c r="A106" s="14"/>
      <c r="B106" s="17" t="s">
        <v>129</v>
      </c>
      <c r="C106" s="18">
        <v>0</v>
      </c>
    </row>
    <row r="107" spans="1:3" s="51" customFormat="1" ht="31.5" x14ac:dyDescent="0.25">
      <c r="A107" s="14"/>
      <c r="B107" s="20" t="s">
        <v>130</v>
      </c>
      <c r="C107" s="18">
        <v>0</v>
      </c>
    </row>
    <row r="108" spans="1:3" s="51" customFormat="1" x14ac:dyDescent="0.25">
      <c r="A108" s="14"/>
      <c r="B108" s="20" t="s">
        <v>131</v>
      </c>
      <c r="C108" s="18"/>
    </row>
    <row r="109" spans="1:3" s="51" customFormat="1" x14ac:dyDescent="0.25">
      <c r="A109" s="14"/>
      <c r="B109" s="17" t="s">
        <v>132</v>
      </c>
      <c r="C109" s="18"/>
    </row>
    <row r="110" spans="1:3" s="51" customFormat="1" x14ac:dyDescent="0.25">
      <c r="A110" s="14"/>
      <c r="B110" s="10" t="s">
        <v>133</v>
      </c>
      <c r="C110" s="18"/>
    </row>
    <row r="111" spans="1:3" s="51" customFormat="1" ht="31.5" x14ac:dyDescent="0.25">
      <c r="A111" s="14" t="s">
        <v>134</v>
      </c>
      <c r="B111" s="12" t="s">
        <v>135</v>
      </c>
      <c r="C111" s="18">
        <v>0</v>
      </c>
    </row>
    <row r="112" spans="1:3" s="51" customFormat="1" x14ac:dyDescent="0.25">
      <c r="A112" s="16"/>
      <c r="B112" s="10" t="s">
        <v>136</v>
      </c>
      <c r="C112" s="18">
        <v>0</v>
      </c>
    </row>
    <row r="113" spans="1:3" s="51" customFormat="1" x14ac:dyDescent="0.25">
      <c r="A113" s="21"/>
      <c r="B113" s="20" t="s">
        <v>137</v>
      </c>
      <c r="C113" s="18"/>
    </row>
    <row r="114" spans="1:3" s="51" customFormat="1" x14ac:dyDescent="0.25">
      <c r="A114" s="21"/>
      <c r="B114" s="20" t="s">
        <v>138</v>
      </c>
      <c r="C114" s="18">
        <v>7857.08</v>
      </c>
    </row>
    <row r="115" spans="1:3" s="51" customFormat="1" x14ac:dyDescent="0.25">
      <c r="A115" s="21"/>
      <c r="B115" s="20" t="s">
        <v>139</v>
      </c>
      <c r="C115" s="18">
        <v>0</v>
      </c>
    </row>
    <row r="116" spans="1:3" s="51" customFormat="1" x14ac:dyDescent="0.25">
      <c r="A116" s="21"/>
      <c r="B116" s="20" t="s">
        <v>140</v>
      </c>
      <c r="C116" s="18">
        <v>996.96</v>
      </c>
    </row>
    <row r="117" spans="1:3" s="51" customFormat="1" ht="31.5" x14ac:dyDescent="0.25">
      <c r="A117" s="16"/>
      <c r="B117" s="20" t="s">
        <v>141</v>
      </c>
      <c r="C117" s="18"/>
    </row>
    <row r="118" spans="1:3" s="51" customFormat="1" x14ac:dyDescent="0.25">
      <c r="A118" s="16"/>
      <c r="B118" s="20" t="s">
        <v>142</v>
      </c>
      <c r="C118" s="18">
        <v>568.41</v>
      </c>
    </row>
    <row r="119" spans="1:3" s="51" customFormat="1" x14ac:dyDescent="0.25">
      <c r="A119" s="14"/>
      <c r="B119" s="20" t="s">
        <v>143</v>
      </c>
      <c r="C119" s="18">
        <v>259.32</v>
      </c>
    </row>
    <row r="120" spans="1:3" s="51" customFormat="1" ht="31.5" x14ac:dyDescent="0.25">
      <c r="A120" s="14"/>
      <c r="B120" s="20" t="s">
        <v>144</v>
      </c>
      <c r="C120" s="18"/>
    </row>
    <row r="121" spans="1:3" s="51" customFormat="1" x14ac:dyDescent="0.25">
      <c r="A121" s="21"/>
      <c r="B121" s="20" t="s">
        <v>145</v>
      </c>
      <c r="C121" s="18">
        <v>0</v>
      </c>
    </row>
    <row r="122" spans="1:3" s="51" customFormat="1" ht="31.5" x14ac:dyDescent="0.25">
      <c r="A122" s="21"/>
      <c r="B122" s="22" t="s">
        <v>146</v>
      </c>
      <c r="C122" s="18">
        <v>0</v>
      </c>
    </row>
    <row r="123" spans="1:3" s="51" customFormat="1" ht="31.5" x14ac:dyDescent="0.25">
      <c r="A123" s="21" t="s">
        <v>147</v>
      </c>
      <c r="B123" s="20" t="s">
        <v>148</v>
      </c>
      <c r="C123" s="18">
        <v>916.39</v>
      </c>
    </row>
    <row r="124" spans="1:3" s="51" customFormat="1" x14ac:dyDescent="0.25">
      <c r="A124" s="21" t="s">
        <v>149</v>
      </c>
      <c r="B124" s="17" t="s">
        <v>150</v>
      </c>
      <c r="C124" s="18">
        <v>1541.84</v>
      </c>
    </row>
    <row r="125" spans="1:3" s="51" customFormat="1" x14ac:dyDescent="0.25">
      <c r="A125" s="21" t="s">
        <v>151</v>
      </c>
      <c r="B125" s="20" t="s">
        <v>152</v>
      </c>
      <c r="C125" s="18">
        <v>526.09999999999991</v>
      </c>
    </row>
    <row r="126" spans="1:3" s="51" customFormat="1" x14ac:dyDescent="0.25">
      <c r="A126" s="21" t="s">
        <v>10</v>
      </c>
      <c r="B126" s="23" t="s">
        <v>153</v>
      </c>
      <c r="C126" s="18">
        <v>296</v>
      </c>
    </row>
    <row r="127" spans="1:3" s="51" customFormat="1" x14ac:dyDescent="0.25">
      <c r="A127" s="21" t="s">
        <v>12</v>
      </c>
      <c r="B127" s="24" t="s">
        <v>154</v>
      </c>
      <c r="C127" s="18">
        <v>200.26</v>
      </c>
    </row>
    <row r="128" spans="1:3" s="51" customFormat="1" x14ac:dyDescent="0.25">
      <c r="A128" s="21" t="s">
        <v>16</v>
      </c>
      <c r="B128" s="17" t="s">
        <v>155</v>
      </c>
      <c r="C128" s="18"/>
    </row>
    <row r="129" spans="1:3" s="51" customFormat="1" ht="17.25" customHeight="1" x14ac:dyDescent="0.25">
      <c r="A129" s="21" t="s">
        <v>19</v>
      </c>
      <c r="B129" s="20" t="s">
        <v>156</v>
      </c>
      <c r="C129" s="18">
        <v>1432.5</v>
      </c>
    </row>
    <row r="130" spans="1:3" s="51" customFormat="1" ht="31.5" x14ac:dyDescent="0.25">
      <c r="A130" s="14" t="s">
        <v>157</v>
      </c>
      <c r="B130" s="12" t="s">
        <v>158</v>
      </c>
      <c r="C130" s="18">
        <v>0</v>
      </c>
    </row>
    <row r="131" spans="1:3" s="51" customFormat="1" x14ac:dyDescent="0.25">
      <c r="A131" s="14"/>
      <c r="B131" s="10" t="s">
        <v>159</v>
      </c>
      <c r="C131" s="18">
        <v>0</v>
      </c>
    </row>
    <row r="132" spans="1:3" s="51" customFormat="1" x14ac:dyDescent="0.25">
      <c r="A132" s="14"/>
      <c r="B132" s="10" t="s">
        <v>160</v>
      </c>
      <c r="C132" s="18"/>
    </row>
    <row r="133" spans="1:3" s="51" customFormat="1" x14ac:dyDescent="0.25">
      <c r="A133" s="14"/>
      <c r="B133" s="17" t="s">
        <v>161</v>
      </c>
      <c r="C133" s="18">
        <v>213.06</v>
      </c>
    </row>
    <row r="134" spans="1:3" s="51" customFormat="1" x14ac:dyDescent="0.25">
      <c r="A134" s="14"/>
      <c r="B134" s="10" t="s">
        <v>159</v>
      </c>
      <c r="C134" s="18">
        <v>0</v>
      </c>
    </row>
    <row r="135" spans="1:3" s="51" customFormat="1" x14ac:dyDescent="0.25">
      <c r="A135" s="14"/>
      <c r="B135" s="10" t="s">
        <v>162</v>
      </c>
      <c r="C135" s="18"/>
    </row>
    <row r="136" spans="1:3" s="51" customFormat="1" ht="31.5" x14ac:dyDescent="0.25">
      <c r="A136" s="14"/>
      <c r="B136" s="10" t="s">
        <v>163</v>
      </c>
      <c r="C136" s="18"/>
    </row>
    <row r="137" spans="1:3" s="51" customFormat="1" x14ac:dyDescent="0.25">
      <c r="A137" s="14"/>
      <c r="B137" s="17" t="s">
        <v>159</v>
      </c>
      <c r="C137" s="18">
        <v>0</v>
      </c>
    </row>
    <row r="138" spans="1:3" s="51" customFormat="1" x14ac:dyDescent="0.25">
      <c r="A138" s="16"/>
      <c r="B138" s="20" t="s">
        <v>160</v>
      </c>
      <c r="C138" s="18"/>
    </row>
    <row r="139" spans="1:3" s="51" customFormat="1" x14ac:dyDescent="0.25">
      <c r="A139" s="16"/>
      <c r="B139" s="17" t="s">
        <v>159</v>
      </c>
      <c r="C139" s="18">
        <v>0</v>
      </c>
    </row>
    <row r="140" spans="1:3" s="51" customFormat="1" x14ac:dyDescent="0.25">
      <c r="A140" s="16"/>
      <c r="B140" s="17" t="s">
        <v>160</v>
      </c>
      <c r="C140" s="18"/>
    </row>
    <row r="141" spans="1:3" s="51" customFormat="1" x14ac:dyDescent="0.25">
      <c r="A141" s="16"/>
      <c r="B141" s="17" t="s">
        <v>164</v>
      </c>
      <c r="C141" s="18"/>
    </row>
    <row r="142" spans="1:3" s="51" customFormat="1" x14ac:dyDescent="0.25">
      <c r="A142" s="16"/>
      <c r="B142" s="17" t="s">
        <v>165</v>
      </c>
      <c r="C142" s="18"/>
    </row>
    <row r="143" spans="1:3" s="52" customFormat="1" x14ac:dyDescent="0.25">
      <c r="A143" s="16"/>
      <c r="B143" s="17" t="s">
        <v>159</v>
      </c>
      <c r="C143" s="18">
        <v>0</v>
      </c>
    </row>
    <row r="144" spans="1:3" s="52" customFormat="1" x14ac:dyDescent="0.25">
      <c r="A144" s="16"/>
      <c r="B144" s="20" t="s">
        <v>166</v>
      </c>
      <c r="C144" s="18">
        <v>195.1</v>
      </c>
    </row>
    <row r="145" spans="1:3" s="52" customFormat="1" x14ac:dyDescent="0.25">
      <c r="A145" s="16"/>
      <c r="B145" s="17" t="s">
        <v>167</v>
      </c>
      <c r="C145" s="18">
        <v>626.1</v>
      </c>
    </row>
    <row r="146" spans="1:3" s="52" customFormat="1" x14ac:dyDescent="0.25">
      <c r="A146" s="16"/>
      <c r="B146" s="17" t="s">
        <v>168</v>
      </c>
      <c r="C146" s="18">
        <v>195.1</v>
      </c>
    </row>
    <row r="147" spans="1:3" s="52" customFormat="1" x14ac:dyDescent="0.25">
      <c r="A147" s="16"/>
      <c r="B147" s="17" t="s">
        <v>169</v>
      </c>
      <c r="C147" s="18">
        <v>37260</v>
      </c>
    </row>
    <row r="148" spans="1:3" s="52" customFormat="1" x14ac:dyDescent="0.25">
      <c r="A148" s="16"/>
      <c r="B148" s="17" t="s">
        <v>170</v>
      </c>
      <c r="C148" s="18"/>
    </row>
    <row r="149" spans="1:3" s="52" customFormat="1" x14ac:dyDescent="0.25">
      <c r="A149" s="16"/>
      <c r="B149" s="17" t="s">
        <v>171</v>
      </c>
      <c r="C149" s="18"/>
    </row>
    <row r="150" spans="1:3" s="52" customFormat="1" x14ac:dyDescent="0.25">
      <c r="A150" s="16"/>
      <c r="B150" s="17" t="s">
        <v>172</v>
      </c>
      <c r="C150" s="18"/>
    </row>
    <row r="151" spans="1:3" s="51" customFormat="1" x14ac:dyDescent="0.25">
      <c r="A151" s="19"/>
      <c r="B151" s="12" t="s">
        <v>173</v>
      </c>
      <c r="C151" s="5">
        <f>SUM(C105:C150)</f>
        <v>53486.380000000005</v>
      </c>
    </row>
    <row r="152" spans="1:3" s="51" customFormat="1" x14ac:dyDescent="0.25">
      <c r="A152" s="14"/>
      <c r="B152" s="12" t="s">
        <v>174</v>
      </c>
      <c r="C152" s="5">
        <f>137428.368*0.75</f>
        <v>103071.27599999998</v>
      </c>
    </row>
    <row r="153" spans="1:3" s="51" customFormat="1" x14ac:dyDescent="0.25">
      <c r="A153" s="14" t="s">
        <v>175</v>
      </c>
      <c r="B153" s="12" t="s">
        <v>176</v>
      </c>
      <c r="C153" s="5">
        <f>C57+C63+C75+C84+C90+C93+C94+C95+C102+C151+C152</f>
        <v>715097.23699999985</v>
      </c>
    </row>
    <row r="154" spans="1:3" s="25" customFormat="1" x14ac:dyDescent="0.25">
      <c r="A154" s="10"/>
      <c r="B154" s="12" t="s">
        <v>183</v>
      </c>
      <c r="C154" s="5">
        <v>697662.24</v>
      </c>
    </row>
    <row r="155" spans="1:3" s="2" customFormat="1" x14ac:dyDescent="0.25">
      <c r="A155" s="26"/>
      <c r="B155" s="27" t="s">
        <v>184</v>
      </c>
      <c r="C155" s="6">
        <v>670143.78</v>
      </c>
    </row>
    <row r="156" spans="1:3" s="2" customFormat="1" x14ac:dyDescent="0.25">
      <c r="A156" s="26"/>
      <c r="B156" s="27" t="s">
        <v>185</v>
      </c>
      <c r="C156" s="6">
        <v>7500</v>
      </c>
    </row>
    <row r="157" spans="1:3" s="2" customFormat="1" x14ac:dyDescent="0.25">
      <c r="A157" s="26"/>
      <c r="B157" s="27" t="s">
        <v>187</v>
      </c>
      <c r="C157" s="6">
        <f>C155+C156-C153</f>
        <v>-37453.45699999982</v>
      </c>
    </row>
    <row r="158" spans="1:3" s="2" customFormat="1" x14ac:dyDescent="0.25">
      <c r="A158" s="26"/>
      <c r="B158" s="27" t="s">
        <v>186</v>
      </c>
      <c r="C158" s="6">
        <f>C42+C157</f>
        <v>-186368.69699999981</v>
      </c>
    </row>
    <row r="159" spans="1:3" s="2" customFormat="1" x14ac:dyDescent="0.25">
      <c r="A159" s="28"/>
      <c r="B159" s="29"/>
      <c r="C159" s="28"/>
    </row>
    <row r="160" spans="1:3" s="2" customFormat="1" x14ac:dyDescent="0.25">
      <c r="A160" s="33"/>
      <c r="B160" s="33"/>
    </row>
    <row r="161" spans="1:2" s="2" customFormat="1" x14ac:dyDescent="0.25">
      <c r="A161" s="33"/>
      <c r="B161" s="33"/>
    </row>
    <row r="162" spans="1:2" s="2" customFormat="1" x14ac:dyDescent="0.25">
      <c r="A162" s="33"/>
      <c r="B162" s="33"/>
    </row>
    <row r="163" spans="1:2" s="25" customFormat="1" x14ac:dyDescent="0.25"/>
    <row r="164" spans="1:2" s="25" customFormat="1" x14ac:dyDescent="0.25">
      <c r="A164" s="34"/>
      <c r="B164" s="34"/>
    </row>
    <row r="165" spans="1:2" s="25" customFormat="1" x14ac:dyDescent="0.25"/>
  </sheetData>
  <mergeCells count="10">
    <mergeCell ref="A1:B1"/>
    <mergeCell ref="A2:B2"/>
    <mergeCell ref="A3:B3"/>
    <mergeCell ref="A38:B38"/>
    <mergeCell ref="A160:B160"/>
    <mergeCell ref="A161:B161"/>
    <mergeCell ref="A162:B162"/>
    <mergeCell ref="A164:B164"/>
    <mergeCell ref="A39:B39"/>
    <mergeCell ref="A40:B40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2024-01-31T02:04:45Z</dcterms:created>
  <dcterms:modified xsi:type="dcterms:W3CDTF">2024-03-14T04:55:49Z</dcterms:modified>
</cp:coreProperties>
</file>