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Монтажников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12" i="1" l="1"/>
  <c r="A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C111" i="1"/>
  <c r="C84" i="1"/>
  <c r="C74" i="1"/>
  <c r="C71" i="1"/>
  <c r="C65" i="1"/>
  <c r="C57" i="1"/>
  <c r="C44" i="1"/>
  <c r="B12" i="1"/>
  <c r="C113" i="1" l="1"/>
  <c r="C116" i="1" s="1"/>
  <c r="C117" i="1" s="1"/>
</calcChain>
</file>

<file path=xl/sharedStrings.xml><?xml version="1.0" encoding="utf-8"?>
<sst xmlns="http://schemas.openxmlformats.org/spreadsheetml/2006/main" count="169" uniqueCount="164">
  <si>
    <t>на согласование</t>
  </si>
  <si>
    <t xml:space="preserve">Затраты на управление, содержание и текущий ремонт общедомового оборудования </t>
  </si>
  <si>
    <t>многоквартирных жилых домов, обслуживаемых ООО "ЖЭК №6"</t>
  </si>
  <si>
    <t>ул.Монтажников, 17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</si>
  <si>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</si>
  <si>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</si>
  <si>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</si>
  <si>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</si>
  <si>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</si>
  <si>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</si>
  <si>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</si>
  <si>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</si>
  <si>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</si>
  <si>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</si>
  <si>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</si>
  <si>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</si>
  <si>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</si>
  <si>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</si>
  <si>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</si>
  <si>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з</t>
  </si>
  <si>
    <t>Площадь чердаков</t>
  </si>
  <si>
    <t>и</t>
  </si>
  <si>
    <t>Площадь подвала</t>
  </si>
  <si>
    <t>к</t>
  </si>
  <si>
    <t>Площадь  кровли (очистка от снега,бивание сосулей)</t>
  </si>
  <si>
    <t>л</t>
  </si>
  <si>
    <t>Площадь придомовой территории (ручная уборка летом)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</si>
  <si>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</si>
  <si>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</si>
  <si>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</si>
  <si>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</si>
  <si>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</si>
  <si>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</si>
  <si>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п</t>
  </si>
  <si>
    <t>Площадь газонов</t>
  </si>
  <si>
    <t>и текущему ремонту общего имущества в многоквартирном доме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</si>
  <si>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</si>
  <si>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</si>
  <si>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</si>
  <si>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</si>
  <si>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</si>
  <si>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</si>
  <si>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</si>
  <si>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Мытье окон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</si>
  <si>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</si>
  <si>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</si>
  <si>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</si>
  <si>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</si>
  <si>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</si>
  <si>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</si>
  <si>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</si>
  <si>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</si>
  <si>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</si>
  <si>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</si>
  <si>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</si>
  <si>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более 2-х см при снегопаде</t>
  </si>
  <si>
    <t xml:space="preserve"> 2.6 </t>
  </si>
  <si>
    <t xml:space="preserve">Подметание снега толщиной до 2-х см 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</si>
  <si>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</si>
  <si>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</si>
  <si>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</si>
  <si>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</si>
  <si>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</si>
  <si>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</si>
  <si>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</si>
  <si>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</si>
  <si>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>2.11</t>
  </si>
  <si>
    <t>Уборка контейнерной площадки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</si>
  <si>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</si>
  <si>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</si>
  <si>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</si>
  <si>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</si>
  <si>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</si>
  <si>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</si>
  <si>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</si>
  <si>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</si>
  <si>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</si>
  <si>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</si>
  <si>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</si>
  <si>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</si>
  <si>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 xml:space="preserve"> 3.11</t>
  </si>
  <si>
    <t>Замена ламп освещения подъездов, подвалов, внутриквартального</t>
  </si>
  <si>
    <t xml:space="preserve">            ИТОГО по п. 3 :</t>
  </si>
  <si>
    <t xml:space="preserve">   4. Проведение технических осмотров и мелкий ремонт</t>
  </si>
  <si>
    <t xml:space="preserve"> 4.1</t>
  </si>
  <si>
    <t>Проведение тех. осмотров и устран. неисправн. систем ЦО.</t>
  </si>
  <si>
    <t>4.1.</t>
  </si>
  <si>
    <t>Проведение технических осмотров и устранение незначительных неисправностей констр.элементов и систем вентиляции. Прочистка в пределах доступности.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</si>
  <si>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</si>
  <si>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</si>
  <si>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</si>
  <si>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</si>
  <si>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</si>
  <si>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</si>
  <si>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</si>
  <si>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Диспетчерское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</si>
  <si>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</si>
  <si>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</si>
  <si>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</si>
  <si>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</si>
  <si>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</si>
  <si>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</si>
  <si>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</si>
  <si>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</si>
  <si>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</si>
  <si>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</si>
  <si>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энергоснабжающейорганизации (тепло)</t>
  </si>
  <si>
    <t>Снятие и запись показаний, обработка информации и занесение в компьютер, передача данных энергоснабжающейорганизации (вода)</t>
  </si>
  <si>
    <t>Снятие и запись показаний, обработка информации и занесение в компьютер, передача данных энергоснабжающейорганизации (электроэнергия)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</si>
  <si>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</si>
  <si>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</si>
  <si>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</si>
  <si>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(непредвиденные работы</t>
  </si>
  <si>
    <t>очистка корпуса ВРУ, ЩУРС от пыли и грязи</t>
  </si>
  <si>
    <t>ревизия и восстановление целостности изоляции электропроводки и контактных соединений</t>
  </si>
  <si>
    <t>закрытие ЩУРС</t>
  </si>
  <si>
    <t>замена светильника СА-19</t>
  </si>
  <si>
    <t>9.2.</t>
  </si>
  <si>
    <t>Текущий ремонт систем водоснабжения и водоотведения (непредвиденные работы</t>
  </si>
  <si>
    <t>смена крана шарового Ду 1/2</t>
  </si>
  <si>
    <t>уплотнение соединений сантехническим льном</t>
  </si>
  <si>
    <t xml:space="preserve">замена вентиля Ду 20 мм </t>
  </si>
  <si>
    <t>замена вентиля Ду 15 мм</t>
  </si>
  <si>
    <t>замена сгона Ду 20 мм</t>
  </si>
  <si>
    <t>замена резьбы Ду 20 мм</t>
  </si>
  <si>
    <t>замена резьбы Ду 15 мм</t>
  </si>
  <si>
    <t>сварочные работы</t>
  </si>
  <si>
    <t>замена вентиля Ду 15мм в подвале</t>
  </si>
  <si>
    <t>замена вентиля Ду 25мм в подвале</t>
  </si>
  <si>
    <t>Текущий конструктивных элементов (непредвиденные работы)</t>
  </si>
  <si>
    <t>развоз и установка контейнеров на площадки ТБО</t>
  </si>
  <si>
    <t>окраска МАФ (скамейки)</t>
  </si>
  <si>
    <t>поверка теплосчетчика ТЭМ 104,термометров сопротивления</t>
  </si>
  <si>
    <t xml:space="preserve">            ИТОГО по п. 9 :</t>
  </si>
  <si>
    <t>Управление многоквартирным домом</t>
  </si>
  <si>
    <t xml:space="preserve">   Сумма затрат по дому :</t>
  </si>
  <si>
    <t>Смета затрат по управлению, содержанию и текущему ремонту</t>
  </si>
  <si>
    <t>МКД по ул.Монтажников, 15           на 2014год.</t>
  </si>
  <si>
    <t>Наименование услуг, работ</t>
  </si>
  <si>
    <t>Содержание мест общего пользования</t>
  </si>
  <si>
    <t>Сбор, вывоз и захоронение мусора</t>
  </si>
  <si>
    <t>Очистка чердаков, кровель, подвалов от мусора</t>
  </si>
  <si>
    <t>Очистка кровель, козырьков от снега, сбивание сосулей</t>
  </si>
  <si>
    <t>Содержание, уборка придомовой территрии</t>
  </si>
  <si>
    <t>Подготовка дома к сезонной эксплуатации</t>
  </si>
  <si>
    <t>Проведение техосмотров оборудования, конструктивных элементов, устранение мелких неисправностей</t>
  </si>
  <si>
    <t>Аварийное обслуживание</t>
  </si>
  <si>
    <t>Содержание диспетчерской службы</t>
  </si>
  <si>
    <t>Дератизация и дезинсекция</t>
  </si>
  <si>
    <t>Обслуживание общедомовых приборов учета</t>
  </si>
  <si>
    <t>Непредвиденные ремонтные работы</t>
  </si>
  <si>
    <t>Управленческие расходы</t>
  </si>
  <si>
    <t>Итого затрат на 2015 год</t>
  </si>
  <si>
    <t>Общая площадь</t>
  </si>
  <si>
    <t>Тариф на 1 м2 экономически-обоснованный</t>
  </si>
  <si>
    <t>Тариф на 1 м2 утвержденный</t>
  </si>
  <si>
    <t>по управлению и обслуживанию</t>
  </si>
  <si>
    <t>МКД по ул.Монтажников 17</t>
  </si>
  <si>
    <t xml:space="preserve">Отчет за 2023 г </t>
  </si>
  <si>
    <t>Результат на 01.01.2023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</si>
  <si>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</si>
  <si>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</si>
  <si>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</si>
  <si>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2023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</si>
</sst>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2" fillId="0" borderId="6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wrapText="1"/>
    </xf>
    <xf numFmtId="0" fontId="2" fillId="0" borderId="7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wrapText="1"/>
    </xf>
    <xf numFmtId="0" fontId="2" fillId="0" borderId="0" xfId="0" applyFont="1"/>
    <xf numFmtId="0" fontId="2" fillId="0" borderId="9" xfId="0" applyFont="1" applyFill="1" applyBorder="1" applyAlignment="1">
      <alignment wrapText="1"/>
    </xf>
    <xf numFmtId="0" fontId="2" fillId="0" borderId="10" xfId="0" applyFont="1" applyFill="1" applyBorder="1" applyAlignment="1">
      <alignment wrapText="1"/>
    </xf>
    <xf numFmtId="0" fontId="2" fillId="0" borderId="11" xfId="0" applyFont="1" applyFill="1" applyBorder="1" applyAlignment="1">
      <alignment wrapText="1"/>
    </xf>
    <xf numFmtId="0" fontId="3" fillId="0" borderId="12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2" fontId="6" fillId="0" borderId="0" xfId="0" applyNumberFormat="1" applyFont="1" applyFill="1"/>
    <xf numFmtId="0" fontId="6" fillId="0" borderId="0" xfId="0" applyFont="1" applyFill="1"/>
    <xf numFmtId="0" fontId="8" fillId="0" borderId="0" xfId="0" applyNumberFormat="1" applyFont="1" applyFill="1" applyBorder="1" applyAlignment="1">
      <alignment horizontal="center"/>
    </xf>
    <xf numFmtId="0" fontId="6" fillId="0" borderId="7" xfId="0" applyNumberFormat="1" applyFont="1" applyFill="1" applyBorder="1" applyAlignment="1">
      <alignment horizontal="center"/>
    </xf>
    <xf numFmtId="0" fontId="9" fillId="0" borderId="7" xfId="0" applyFont="1" applyFill="1" applyBorder="1" applyAlignment="1">
      <alignment wrapText="1"/>
    </xf>
    <xf numFmtId="2" fontId="8" fillId="0" borderId="7" xfId="0" applyNumberFormat="1" applyFont="1" applyFill="1" applyBorder="1" applyAlignment="1"/>
    <xf numFmtId="0" fontId="6" fillId="0" borderId="0" xfId="0" applyFont="1" applyFill="1" applyBorder="1"/>
    <xf numFmtId="0" fontId="6" fillId="0" borderId="7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8" fillId="0" borderId="7" xfId="0" applyFont="1" applyFill="1" applyBorder="1" applyAlignment="1">
      <alignment vertical="top" wrapText="1"/>
    </xf>
    <xf numFmtId="0" fontId="6" fillId="0" borderId="7" xfId="0" applyNumberFormat="1" applyFont="1" applyBorder="1"/>
    <xf numFmtId="0" fontId="6" fillId="0" borderId="7" xfId="0" applyFont="1" applyBorder="1" applyAlignment="1">
      <alignment wrapText="1"/>
    </xf>
    <xf numFmtId="0" fontId="8" fillId="0" borderId="7" xfId="0" applyFont="1" applyFill="1" applyBorder="1" applyAlignment="1">
      <alignment horizontal="center" vertical="top" wrapText="1"/>
    </xf>
    <xf numFmtId="0" fontId="10" fillId="0" borderId="7" xfId="0" applyFont="1" applyBorder="1"/>
    <xf numFmtId="0" fontId="10" fillId="0" borderId="7" xfId="0" applyFont="1" applyBorder="1" applyAlignment="1">
      <alignment wrapText="1"/>
    </xf>
    <xf numFmtId="0" fontId="10" fillId="0" borderId="7" xfId="0" applyFont="1" applyBorder="1" applyAlignment="1">
      <alignment horizontal="center"/>
    </xf>
    <xf numFmtId="0" fontId="6" fillId="0" borderId="7" xfId="0" applyFont="1" applyFill="1" applyBorder="1" applyAlignment="1">
      <alignment wrapText="1"/>
    </xf>
    <xf numFmtId="0" fontId="6" fillId="0" borderId="7" xfId="0" applyFont="1" applyFill="1" applyBorder="1"/>
    <xf numFmtId="0" fontId="10" fillId="0" borderId="7" xfId="0" applyFont="1" applyFill="1" applyBorder="1" applyAlignment="1">
      <alignment wrapText="1"/>
    </xf>
    <xf numFmtId="0" fontId="8" fillId="0" borderId="7" xfId="0" applyFont="1" applyFill="1" applyBorder="1" applyAlignment="1">
      <alignment horizontal="center" wrapText="1"/>
    </xf>
    <xf numFmtId="0" fontId="8" fillId="0" borderId="7" xfId="0" applyFont="1" applyFill="1" applyBorder="1" applyAlignment="1">
      <alignment wrapText="1"/>
    </xf>
    <xf numFmtId="2" fontId="6" fillId="0" borderId="7" xfId="0" applyNumberFormat="1" applyFont="1" applyFill="1" applyBorder="1" applyAlignment="1">
      <alignment wrapText="1"/>
    </xf>
    <xf numFmtId="2" fontId="8" fillId="0" borderId="7" xfId="0" applyNumberFormat="1" applyFont="1" applyFill="1" applyBorder="1" applyAlignment="1">
      <alignment wrapText="1"/>
    </xf>
    <xf numFmtId="16" fontId="6" fillId="0" borderId="7" xfId="0" applyNumberFormat="1" applyFont="1" applyFill="1" applyBorder="1" applyAlignment="1">
      <alignment horizontal="center" vertical="top" wrapText="1"/>
    </xf>
    <xf numFmtId="49" fontId="6" fillId="0" borderId="7" xfId="0" applyNumberFormat="1" applyFont="1" applyFill="1" applyBorder="1" applyAlignment="1">
      <alignment horizontal="center" vertical="top" wrapText="1"/>
    </xf>
    <xf numFmtId="2" fontId="6" fillId="0" borderId="7" xfId="0" applyNumberFormat="1" applyFont="1" applyBorder="1"/>
    <xf numFmtId="0" fontId="9" fillId="0" borderId="7" xfId="0" applyFont="1" applyFill="1" applyBorder="1" applyAlignment="1">
      <alignment vertical="top" wrapText="1"/>
    </xf>
    <xf numFmtId="0" fontId="6" fillId="0" borderId="7" xfId="1" applyFont="1" applyBorder="1" applyAlignment="1">
      <alignment horizontal="center"/>
    </xf>
    <xf numFmtId="0" fontId="8" fillId="0" borderId="7" xfId="1" applyFont="1" applyBorder="1"/>
    <xf numFmtId="2" fontId="8" fillId="0" borderId="7" xfId="2" applyNumberFormat="1" applyFont="1" applyFill="1" applyBorder="1" applyAlignment="1"/>
    <xf numFmtId="2" fontId="6" fillId="0" borderId="0" xfId="1" applyNumberFormat="1" applyFont="1"/>
    <xf numFmtId="0" fontId="6" fillId="0" borderId="0" xfId="1" applyFont="1"/>
    <xf numFmtId="0" fontId="6" fillId="0" borderId="0" xfId="0" applyFont="1" applyFill="1" applyAlignment="1">
      <alignment vertical="center"/>
    </xf>
    <xf numFmtId="0" fontId="6" fillId="0" borderId="0" xfId="0" applyFont="1" applyBorder="1" applyAlignment="1">
      <alignment vertical="center"/>
    </xf>
    <xf numFmtId="2" fontId="8" fillId="0" borderId="7" xfId="2" applyNumberFormat="1" applyFont="1" applyBorder="1" applyAlignment="1"/>
    <xf numFmtId="2" fontId="6" fillId="0" borderId="0" xfId="0" applyNumberFormat="1" applyFont="1" applyFill="1" applyBorder="1" applyAlignment="1">
      <alignment wrapText="1"/>
    </xf>
    <xf numFmtId="0" fontId="6" fillId="0" borderId="0" xfId="0" applyNumberFormat="1" applyFont="1" applyFill="1" applyBorder="1" applyAlignment="1">
      <alignment horizontal="left"/>
    </xf>
    <xf numFmtId="0" fontId="8" fillId="0" borderId="0" xfId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tabSelected="1" topLeftCell="A33" workbookViewId="0">
      <selection activeCell="C109" sqref="C109"/>
    </sheetView>
  </sheetViews>
  <sheetFormatPr defaultColWidth="9.140625" defaultRowHeight="12.75" x14ac:dyDescent="0.2"/>
  <cols>
    <col min="1" max="1" width="8" style="1" customWidth="1"/>
    <col min="2" max="2" width="75.28515625" style="1" customWidth="1"/>
    <col min="3" max="3" width="13.7109375" style="1" customWidth="1"/>
    <col min="4" max="200" width="9.140625" style="1" customWidth="1"/>
    <col min="201" max="201" width="5" style="1" customWidth="1"/>
    <col min="202" max="202" width="40.85546875" style="1" customWidth="1"/>
    <col min="203" max="206" width="9.140625" style="1" customWidth="1"/>
    <col min="207" max="207" width="9.5703125" style="1" customWidth="1"/>
    <col min="208" max="208" width="8.7109375" style="1" customWidth="1"/>
    <col min="209" max="211" width="8.140625" style="1" customWidth="1"/>
    <col min="212" max="212" width="10.85546875" style="1" customWidth="1"/>
    <col min="213" max="215" width="8.140625" style="1" customWidth="1"/>
    <col min="216" max="216" width="11.140625" style="1" customWidth="1"/>
    <col min="217" max="219" width="8.140625" style="1" customWidth="1"/>
    <col min="220" max="220" width="10.42578125" style="1" customWidth="1"/>
    <col min="221" max="226" width="9.140625" style="1" customWidth="1"/>
    <col min="227" max="227" width="11.5703125" style="1" customWidth="1"/>
    <col min="228" max="247" width="9.140625" style="1" customWidth="1"/>
    <col min="248" max="248" width="10.85546875" style="1" customWidth="1"/>
    <col min="249" max="16384" width="9.140625" style="1"/>
  </cols>
  <sheetData>
    <row r="1" spans="1:2" hidden="1" x14ac:dyDescent="0.2"/>
    <row r="2" spans="1:2" hidden="1" x14ac:dyDescent="0.2">
      <c r="B2" s="1" t="s">
        <v>0</v>
      </c>
    </row>
    <row r="3" spans="1:2" hidden="1" x14ac:dyDescent="0.2"/>
    <row r="4" spans="1:2" ht="25.5" hidden="1" x14ac:dyDescent="0.2">
      <c r="B4" s="2" t="s">
        <v>1</v>
      </c>
    </row>
    <row r="5" spans="1:2" hidden="1" x14ac:dyDescent="0.2">
      <c r="B5" s="2" t="s">
        <v>2</v>
      </c>
    </row>
    <row r="6" spans="1:2" hidden="1" x14ac:dyDescent="0.2">
      <c r="B6" s="3" t="s">
        <v>3</v>
      </c>
    </row>
    <row r="7" spans="1:2" hidden="1" x14ac:dyDescent="0.2">
      <c r="A7" s="4"/>
      <c r="B7" s="5"/>
    </row>
    <row r="8" spans="1:2" hidden="1" x14ac:dyDescent="0.2">
      <c r="A8" s="6"/>
      <c r="B8" s="7"/>
    </row>
    <row r="9" spans="1:2" hidden="1" x14ac:dyDescent="0.2">
      <c r="A9" s="6"/>
      <c r="B9" s="7"/>
    </row>
    <row r="10" spans="1:2" hidden="1" x14ac:dyDescent="0.2">
      <c r="A10" s="6"/>
      <c r="B10" s="7"/>
    </row>
    <row r="11" spans="1:2" hidden="1" x14ac:dyDescent="0.2">
      <c r="A11" s="8"/>
      <c r="B11" s="9"/>
    </row>
    <row r="12" spans="1:2" hidden="1" x14ac:dyDescent="0.2">
      <c r="A12" s="11">
        <v>1</v>
      </c>
      <c r="B12" s="11">
        <f>A12+1</f>
        <v>2</v>
      </c>
    </row>
    <row r="13" spans="1:2" hidden="1" x14ac:dyDescent="0.2">
      <c r="A13" s="11"/>
      <c r="B13" s="12" t="s">
        <v>4</v>
      </c>
    </row>
    <row r="14" spans="1:2" hidden="1" x14ac:dyDescent="0.2">
      <c r="A14" s="13" t="s">
        <v>5</v>
      </c>
      <c r="B14" s="14" t="s">
        <v>6</v>
      </c>
    </row>
    <row r="15" spans="1:2" hidden="1" x14ac:dyDescent="0.2">
      <c r="A15" s="13" t="s">
        <v>7</v>
      </c>
      <c r="B15" s="14" t="s">
        <v>8</v>
      </c>
    </row>
    <row r="16" spans="1:2" hidden="1" x14ac:dyDescent="0.2">
      <c r="A16" s="11" t="s">
        <v>9</v>
      </c>
      <c r="B16" s="15" t="s">
        <v>10</v>
      </c>
    </row>
    <row r="17" spans="1:2" hidden="1" x14ac:dyDescent="0.2">
      <c r="A17" s="13" t="s">
        <v>11</v>
      </c>
      <c r="B17" s="14" t="s">
        <v>12</v>
      </c>
    </row>
    <row r="18" spans="1:2" hidden="1" x14ac:dyDescent="0.2">
      <c r="A18" s="13" t="s">
        <v>13</v>
      </c>
      <c r="B18" s="14" t="s">
        <v>14</v>
      </c>
    </row>
    <row r="19" spans="1:2" hidden="1" x14ac:dyDescent="0.2">
      <c r="A19" s="13"/>
      <c r="B19" s="14" t="s">
        <v>15</v>
      </c>
    </row>
    <row r="20" spans="1:2" hidden="1" x14ac:dyDescent="0.2">
      <c r="A20" s="13"/>
      <c r="B20" s="14" t="s">
        <v>16</v>
      </c>
    </row>
    <row r="21" spans="1:2" hidden="1" x14ac:dyDescent="0.2">
      <c r="A21" s="13" t="s">
        <v>17</v>
      </c>
      <c r="B21" s="14" t="s">
        <v>18</v>
      </c>
    </row>
    <row r="22" spans="1:2" hidden="1" x14ac:dyDescent="0.2">
      <c r="A22" s="13" t="s">
        <v>19</v>
      </c>
      <c r="B22" s="14" t="s">
        <v>20</v>
      </c>
    </row>
    <row r="23" spans="1:2" hidden="1" x14ac:dyDescent="0.2">
      <c r="A23" s="13" t="s">
        <v>21</v>
      </c>
      <c r="B23" s="14" t="s">
        <v>22</v>
      </c>
    </row>
    <row r="24" spans="1:2" ht="21.75" hidden="1" customHeight="1" x14ac:dyDescent="0.2">
      <c r="A24" s="13" t="s">
        <v>23</v>
      </c>
      <c r="B24" s="14" t="s">
        <v>24</v>
      </c>
    </row>
    <row r="25" spans="1:2" ht="23.25" hidden="1" customHeight="1" x14ac:dyDescent="0.2">
      <c r="A25" s="16" t="s">
        <v>25</v>
      </c>
      <c r="B25" s="14" t="s">
        <v>26</v>
      </c>
    </row>
    <row r="26" spans="1:2" ht="12.75" hidden="1" customHeight="1" x14ac:dyDescent="0.2">
      <c r="A26" s="16"/>
      <c r="B26" s="14" t="s">
        <v>27</v>
      </c>
    </row>
    <row r="27" spans="1:2" ht="12.75" hidden="1" customHeight="1" x14ac:dyDescent="0.2">
      <c r="A27" s="16"/>
      <c r="B27" s="14" t="s">
        <v>29</v>
      </c>
    </row>
    <row r="28" spans="1:2" ht="13.5" hidden="1" customHeight="1" x14ac:dyDescent="0.2">
      <c r="A28" s="16"/>
      <c r="B28" s="14" t="s">
        <v>30</v>
      </c>
    </row>
    <row r="29" spans="1:2" ht="11.25" hidden="1" customHeight="1" x14ac:dyDescent="0.2">
      <c r="A29" s="16"/>
      <c r="B29" s="14" t="s">
        <v>31</v>
      </c>
    </row>
    <row r="30" spans="1:2" ht="25.5" hidden="1" customHeight="1" x14ac:dyDescent="0.2">
      <c r="A30" s="16" t="s">
        <v>28</v>
      </c>
      <c r="B30" s="14" t="s">
        <v>32</v>
      </c>
    </row>
    <row r="31" spans="1:2" ht="13.5" hidden="1" customHeight="1" x14ac:dyDescent="0.2">
      <c r="A31" s="16" t="s">
        <v>33</v>
      </c>
      <c r="B31" s="14" t="s">
        <v>34</v>
      </c>
    </row>
    <row r="32" spans="1:2" hidden="1" x14ac:dyDescent="0.2"/>
    <row r="33" spans="1:3" s="27" customFormat="1" ht="15.75" x14ac:dyDescent="0.25">
      <c r="A33" s="66" t="s">
        <v>158</v>
      </c>
      <c r="B33" s="66"/>
      <c r="C33" s="26"/>
    </row>
    <row r="34" spans="1:3" s="27" customFormat="1" ht="15.75" x14ac:dyDescent="0.25">
      <c r="A34" s="66" t="s">
        <v>156</v>
      </c>
      <c r="B34" s="66"/>
      <c r="C34" s="26"/>
    </row>
    <row r="35" spans="1:3" s="27" customFormat="1" ht="15.75" x14ac:dyDescent="0.25">
      <c r="A35" s="66" t="s">
        <v>157</v>
      </c>
      <c r="B35" s="66"/>
      <c r="C35" s="26"/>
    </row>
    <row r="36" spans="1:3" s="29" customFormat="1" ht="15.75" x14ac:dyDescent="0.25">
      <c r="A36" s="67" t="s">
        <v>35</v>
      </c>
      <c r="B36" s="67"/>
      <c r="C36" s="28"/>
    </row>
    <row r="37" spans="1:3" s="29" customFormat="1" ht="15.75" x14ac:dyDescent="0.25">
      <c r="A37" s="30"/>
      <c r="B37" s="30"/>
      <c r="C37" s="28"/>
    </row>
    <row r="38" spans="1:3" s="34" customFormat="1" ht="15.75" x14ac:dyDescent="0.25">
      <c r="A38" s="31"/>
      <c r="B38" s="32" t="s">
        <v>159</v>
      </c>
      <c r="C38" s="33">
        <v>5054.1496999999799</v>
      </c>
    </row>
    <row r="39" spans="1:3" ht="15.75" x14ac:dyDescent="0.25">
      <c r="A39" s="45"/>
      <c r="B39" s="32" t="s">
        <v>36</v>
      </c>
      <c r="C39" s="45"/>
    </row>
    <row r="40" spans="1:3" ht="31.5" x14ac:dyDescent="0.25">
      <c r="A40" s="35" t="s">
        <v>37</v>
      </c>
      <c r="B40" s="36" t="s">
        <v>38</v>
      </c>
      <c r="C40" s="50">
        <v>10210.752</v>
      </c>
    </row>
    <row r="41" spans="1:3" ht="15.75" x14ac:dyDescent="0.25">
      <c r="A41" s="36" t="s">
        <v>39</v>
      </c>
      <c r="B41" s="36" t="s">
        <v>40</v>
      </c>
      <c r="C41" s="50">
        <v>11823.839999999998</v>
      </c>
    </row>
    <row r="42" spans="1:3" ht="47.25" x14ac:dyDescent="0.25">
      <c r="A42" s="36" t="s">
        <v>41</v>
      </c>
      <c r="B42" s="36" t="s">
        <v>42</v>
      </c>
      <c r="C42" s="50">
        <v>1358.7</v>
      </c>
    </row>
    <row r="43" spans="1:3" ht="15.75" x14ac:dyDescent="0.25">
      <c r="A43" s="35"/>
      <c r="B43" s="37" t="s">
        <v>43</v>
      </c>
      <c r="C43" s="50">
        <v>58.9</v>
      </c>
    </row>
    <row r="44" spans="1:3" ht="15.75" x14ac:dyDescent="0.25">
      <c r="A44" s="35"/>
      <c r="B44" s="38" t="s">
        <v>44</v>
      </c>
      <c r="C44" s="51">
        <f>SUM(C40:C43)</f>
        <v>23452.191999999999</v>
      </c>
    </row>
    <row r="45" spans="1:3" ht="31.5" x14ac:dyDescent="0.25">
      <c r="A45" s="35"/>
      <c r="B45" s="32" t="s">
        <v>45</v>
      </c>
      <c r="C45" s="50"/>
    </row>
    <row r="46" spans="1:3" ht="15.75" x14ac:dyDescent="0.25">
      <c r="A46" s="35" t="s">
        <v>46</v>
      </c>
      <c r="B46" s="36" t="s">
        <v>47</v>
      </c>
      <c r="C46" s="50">
        <v>2272.8599999999997</v>
      </c>
    </row>
    <row r="47" spans="1:3" ht="15.75" x14ac:dyDescent="0.25">
      <c r="A47" s="52" t="s">
        <v>48</v>
      </c>
      <c r="B47" s="36" t="s">
        <v>49</v>
      </c>
      <c r="C47" s="50">
        <v>696.96</v>
      </c>
    </row>
    <row r="48" spans="1:3" ht="15.75" x14ac:dyDescent="0.25">
      <c r="A48" s="52" t="s">
        <v>50</v>
      </c>
      <c r="B48" s="36" t="s">
        <v>51</v>
      </c>
      <c r="C48" s="50">
        <v>1948.32</v>
      </c>
    </row>
    <row r="49" spans="1:3" ht="15.75" x14ac:dyDescent="0.25">
      <c r="A49" s="52" t="s">
        <v>52</v>
      </c>
      <c r="B49" s="36" t="s">
        <v>53</v>
      </c>
      <c r="C49" s="50">
        <v>1294.08</v>
      </c>
    </row>
    <row r="50" spans="1:3" ht="15.75" x14ac:dyDescent="0.25">
      <c r="A50" s="52" t="s">
        <v>54</v>
      </c>
      <c r="B50" s="36" t="s">
        <v>55</v>
      </c>
      <c r="C50" s="50">
        <v>9987.3000000000011</v>
      </c>
    </row>
    <row r="51" spans="1:3" ht="15.75" x14ac:dyDescent="0.25">
      <c r="A51" s="52" t="s">
        <v>56</v>
      </c>
      <c r="B51" s="36" t="s">
        <v>57</v>
      </c>
      <c r="C51" s="50">
        <v>6334.2</v>
      </c>
    </row>
    <row r="52" spans="1:3" ht="31.5" x14ac:dyDescent="0.25">
      <c r="A52" s="35" t="s">
        <v>58</v>
      </c>
      <c r="B52" s="36" t="s">
        <v>59</v>
      </c>
      <c r="C52" s="50">
        <v>1715</v>
      </c>
    </row>
    <row r="53" spans="1:3" ht="31.5" x14ac:dyDescent="0.25">
      <c r="A53" s="35" t="s">
        <v>60</v>
      </c>
      <c r="B53" s="36" t="s">
        <v>61</v>
      </c>
      <c r="C53" s="50">
        <v>706.755</v>
      </c>
    </row>
    <row r="54" spans="1:3" ht="15.75" x14ac:dyDescent="0.25">
      <c r="A54" s="35" t="s">
        <v>62</v>
      </c>
      <c r="B54" s="36" t="s">
        <v>63</v>
      </c>
      <c r="C54" s="50">
        <v>2918.9159999999997</v>
      </c>
    </row>
    <row r="55" spans="1:3" ht="15.75" x14ac:dyDescent="0.25">
      <c r="A55" s="35" t="s">
        <v>64</v>
      </c>
      <c r="B55" s="36" t="s">
        <v>65</v>
      </c>
      <c r="C55" s="50">
        <v>2249.2799999999997</v>
      </c>
    </row>
    <row r="56" spans="1:3" ht="15.75" x14ac:dyDescent="0.25">
      <c r="A56" s="53" t="s">
        <v>66</v>
      </c>
      <c r="B56" s="36" t="s">
        <v>67</v>
      </c>
      <c r="C56" s="50">
        <v>289.57799999999997</v>
      </c>
    </row>
    <row r="57" spans="1:3" ht="15.75" x14ac:dyDescent="0.25">
      <c r="A57" s="35"/>
      <c r="B57" s="38" t="s">
        <v>68</v>
      </c>
      <c r="C57" s="51">
        <f>SUM(C46:C56)</f>
        <v>30413.249000000003</v>
      </c>
    </row>
    <row r="58" spans="1:3" ht="15.75" x14ac:dyDescent="0.25">
      <c r="A58" s="35"/>
      <c r="B58" s="32" t="s">
        <v>69</v>
      </c>
      <c r="C58" s="50"/>
    </row>
    <row r="59" spans="1:3" ht="15.75" x14ac:dyDescent="0.25">
      <c r="A59" s="39" t="s">
        <v>70</v>
      </c>
      <c r="B59" s="40" t="s">
        <v>71</v>
      </c>
      <c r="C59" s="50">
        <v>9618</v>
      </c>
    </row>
    <row r="60" spans="1:3" ht="15.75" x14ac:dyDescent="0.25">
      <c r="A60" s="39" t="s">
        <v>72</v>
      </c>
      <c r="B60" s="40" t="s">
        <v>73</v>
      </c>
      <c r="C60" s="50">
        <v>4971.2</v>
      </c>
    </row>
    <row r="61" spans="1:3" ht="15.75" x14ac:dyDescent="0.25">
      <c r="A61" s="39" t="s">
        <v>74</v>
      </c>
      <c r="B61" s="40" t="s">
        <v>75</v>
      </c>
      <c r="C61" s="50">
        <v>3950.7000000000003</v>
      </c>
    </row>
    <row r="62" spans="1:3" ht="15.75" x14ac:dyDescent="0.25">
      <c r="A62" s="39" t="s">
        <v>76</v>
      </c>
      <c r="B62" s="40" t="s">
        <v>77</v>
      </c>
      <c r="C62" s="50">
        <v>184.6</v>
      </c>
    </row>
    <row r="63" spans="1:3" ht="15.75" x14ac:dyDescent="0.25">
      <c r="A63" s="39" t="s">
        <v>78</v>
      </c>
      <c r="B63" s="40" t="s">
        <v>79</v>
      </c>
      <c r="C63" s="50">
        <v>5059.88</v>
      </c>
    </row>
    <row r="64" spans="1:3" ht="15.75" x14ac:dyDescent="0.25">
      <c r="A64" s="39" t="s">
        <v>80</v>
      </c>
      <c r="B64" s="36" t="s">
        <v>81</v>
      </c>
      <c r="C64" s="50">
        <v>542.29</v>
      </c>
    </row>
    <row r="65" spans="1:3" ht="15.75" x14ac:dyDescent="0.25">
      <c r="A65" s="35"/>
      <c r="B65" s="38" t="s">
        <v>82</v>
      </c>
      <c r="C65" s="51">
        <f>SUM(C59:C64)</f>
        <v>24326.670000000002</v>
      </c>
    </row>
    <row r="66" spans="1:3" ht="15.75" x14ac:dyDescent="0.25">
      <c r="A66" s="35"/>
      <c r="B66" s="32" t="s">
        <v>83</v>
      </c>
      <c r="C66" s="50"/>
    </row>
    <row r="67" spans="1:3" s="18" customFormat="1" ht="15.75" x14ac:dyDescent="0.25">
      <c r="A67" s="39" t="s">
        <v>84</v>
      </c>
      <c r="B67" s="40" t="s">
        <v>85</v>
      </c>
      <c r="C67" s="54">
        <v>6898.7699999999995</v>
      </c>
    </row>
    <row r="68" spans="1:3" ht="47.25" x14ac:dyDescent="0.25">
      <c r="A68" s="35" t="s">
        <v>86</v>
      </c>
      <c r="B68" s="36" t="s">
        <v>87</v>
      </c>
      <c r="C68" s="50">
        <v>1379.7539999999999</v>
      </c>
    </row>
    <row r="69" spans="1:3" ht="47.25" x14ac:dyDescent="0.25">
      <c r="A69" s="35" t="s">
        <v>88</v>
      </c>
      <c r="B69" s="36" t="s">
        <v>89</v>
      </c>
      <c r="C69" s="50">
        <v>4139.2619999999997</v>
      </c>
    </row>
    <row r="70" spans="1:3" ht="31.5" x14ac:dyDescent="0.25">
      <c r="A70" s="45"/>
      <c r="B70" s="36" t="s">
        <v>90</v>
      </c>
      <c r="C70" s="50">
        <v>10492.944</v>
      </c>
    </row>
    <row r="71" spans="1:3" ht="15.75" x14ac:dyDescent="0.25">
      <c r="A71" s="35"/>
      <c r="B71" s="38" t="s">
        <v>91</v>
      </c>
      <c r="C71" s="51">
        <f>SUM(C67:C70)</f>
        <v>22910.73</v>
      </c>
    </row>
    <row r="72" spans="1:3" ht="31.5" x14ac:dyDescent="0.25">
      <c r="A72" s="41" t="s">
        <v>92</v>
      </c>
      <c r="B72" s="38" t="s">
        <v>93</v>
      </c>
      <c r="C72" s="50">
        <v>7086.1439999999975</v>
      </c>
    </row>
    <row r="73" spans="1:3" ht="15.75" x14ac:dyDescent="0.25">
      <c r="A73" s="41" t="s">
        <v>94</v>
      </c>
      <c r="B73" s="38" t="s">
        <v>95</v>
      </c>
      <c r="C73" s="50">
        <v>1975.9440000000002</v>
      </c>
    </row>
    <row r="74" spans="1:3" ht="26.25" customHeight="1" x14ac:dyDescent="0.25">
      <c r="A74" s="41"/>
      <c r="B74" s="38" t="s">
        <v>96</v>
      </c>
      <c r="C74" s="51">
        <f>SUM(C72:C73)</f>
        <v>9062.0879999999979</v>
      </c>
    </row>
    <row r="75" spans="1:3" ht="22.5" customHeight="1" x14ac:dyDescent="0.25">
      <c r="A75" s="41" t="s">
        <v>97</v>
      </c>
      <c r="B75" s="38" t="s">
        <v>98</v>
      </c>
      <c r="C75" s="51">
        <v>1177.76</v>
      </c>
    </row>
    <row r="76" spans="1:3" ht="26.25" customHeight="1" x14ac:dyDescent="0.25">
      <c r="A76" s="41" t="s">
        <v>99</v>
      </c>
      <c r="B76" s="38" t="s">
        <v>100</v>
      </c>
      <c r="C76" s="51">
        <v>1253.9679999999998</v>
      </c>
    </row>
    <row r="77" spans="1:3" ht="15.75" x14ac:dyDescent="0.25">
      <c r="A77" s="41"/>
      <c r="B77" s="38"/>
      <c r="C77" s="50"/>
    </row>
    <row r="78" spans="1:3" ht="15.75" x14ac:dyDescent="0.25">
      <c r="A78" s="41"/>
      <c r="B78" s="55" t="s">
        <v>101</v>
      </c>
      <c r="C78" s="50"/>
    </row>
    <row r="79" spans="1:3" ht="15.75" x14ac:dyDescent="0.25">
      <c r="A79" s="35" t="s">
        <v>102</v>
      </c>
      <c r="B79" s="36" t="s">
        <v>103</v>
      </c>
      <c r="C79" s="50">
        <v>4045.1999999999994</v>
      </c>
    </row>
    <row r="80" spans="1:3" ht="25.5" customHeight="1" x14ac:dyDescent="0.25">
      <c r="A80" s="35" t="s">
        <v>104</v>
      </c>
      <c r="B80" s="36" t="s">
        <v>105</v>
      </c>
      <c r="C80" s="50">
        <v>5368.44</v>
      </c>
    </row>
    <row r="81" spans="1:3" ht="53.25" customHeight="1" x14ac:dyDescent="0.25">
      <c r="A81" s="35"/>
      <c r="B81" s="36" t="s">
        <v>106</v>
      </c>
      <c r="C81" s="50">
        <v>3938.52</v>
      </c>
    </row>
    <row r="82" spans="1:3" ht="51" customHeight="1" x14ac:dyDescent="0.25">
      <c r="A82" s="35"/>
      <c r="B82" s="36" t="s">
        <v>107</v>
      </c>
      <c r="C82" s="50">
        <v>3938.52</v>
      </c>
    </row>
    <row r="83" spans="1:3" ht="63.75" customHeight="1" x14ac:dyDescent="0.25">
      <c r="A83" s="35"/>
      <c r="B83" s="36" t="s">
        <v>108</v>
      </c>
      <c r="C83" s="50">
        <v>7877.04</v>
      </c>
    </row>
    <row r="84" spans="1:3" ht="15.75" x14ac:dyDescent="0.25">
      <c r="A84" s="35"/>
      <c r="B84" s="38" t="s">
        <v>109</v>
      </c>
      <c r="C84" s="51">
        <f>SUM(C79:C83)</f>
        <v>25167.72</v>
      </c>
    </row>
    <row r="85" spans="1:3" ht="15.75" x14ac:dyDescent="0.25">
      <c r="A85" s="35"/>
      <c r="B85" s="32" t="s">
        <v>110</v>
      </c>
      <c r="C85" s="50"/>
    </row>
    <row r="86" spans="1:3" ht="15.75" x14ac:dyDescent="0.25">
      <c r="A86" s="35" t="s">
        <v>111</v>
      </c>
      <c r="B86" s="38" t="s">
        <v>112</v>
      </c>
      <c r="C86" s="50">
        <v>0</v>
      </c>
    </row>
    <row r="87" spans="1:3" ht="15.75" x14ac:dyDescent="0.25">
      <c r="A87" s="35"/>
      <c r="B87" s="42" t="s">
        <v>113</v>
      </c>
      <c r="C87" s="50">
        <v>0</v>
      </c>
    </row>
    <row r="88" spans="1:3" ht="31.5" x14ac:dyDescent="0.25">
      <c r="A88" s="35"/>
      <c r="B88" s="43" t="s">
        <v>114</v>
      </c>
      <c r="C88" s="50">
        <v>0</v>
      </c>
    </row>
    <row r="89" spans="1:3" ht="15.75" x14ac:dyDescent="0.25">
      <c r="A89" s="35"/>
      <c r="B89" s="43" t="s">
        <v>115</v>
      </c>
      <c r="C89" s="50">
        <v>200.82</v>
      </c>
    </row>
    <row r="90" spans="1:3" ht="15.75" x14ac:dyDescent="0.25">
      <c r="A90" s="35"/>
      <c r="B90" s="40" t="s">
        <v>116</v>
      </c>
      <c r="C90" s="50">
        <v>826.51</v>
      </c>
    </row>
    <row r="91" spans="1:3" ht="31.5" x14ac:dyDescent="0.25">
      <c r="A91" s="35" t="s">
        <v>117</v>
      </c>
      <c r="B91" s="38" t="s">
        <v>118</v>
      </c>
      <c r="C91" s="50">
        <v>0</v>
      </c>
    </row>
    <row r="92" spans="1:3" ht="15.75" x14ac:dyDescent="0.25">
      <c r="A92" s="44"/>
      <c r="B92" s="42" t="s">
        <v>119</v>
      </c>
      <c r="C92" s="50"/>
    </row>
    <row r="93" spans="1:3" ht="15.75" x14ac:dyDescent="0.25">
      <c r="A93" s="44"/>
      <c r="B93" s="42" t="s">
        <v>120</v>
      </c>
      <c r="C93" s="50"/>
    </row>
    <row r="94" spans="1:3" ht="15.75" x14ac:dyDescent="0.25">
      <c r="A94" s="35"/>
      <c r="B94" s="42" t="s">
        <v>121</v>
      </c>
      <c r="C94" s="50">
        <v>2990.88</v>
      </c>
    </row>
    <row r="95" spans="1:3" ht="15.75" x14ac:dyDescent="0.25">
      <c r="A95" s="35"/>
      <c r="B95" s="42" t="s">
        <v>122</v>
      </c>
      <c r="C95" s="50">
        <v>1993.92</v>
      </c>
    </row>
    <row r="96" spans="1:3" ht="15.75" x14ac:dyDescent="0.25">
      <c r="A96" s="35"/>
      <c r="B96" s="42" t="s">
        <v>123</v>
      </c>
      <c r="C96" s="50"/>
    </row>
    <row r="97" spans="1:3" ht="15.75" x14ac:dyDescent="0.25">
      <c r="A97" s="35"/>
      <c r="B97" s="42" t="s">
        <v>124</v>
      </c>
      <c r="C97" s="50"/>
    </row>
    <row r="98" spans="1:3" ht="15.75" x14ac:dyDescent="0.25">
      <c r="A98" s="42"/>
      <c r="B98" s="42" t="s">
        <v>125</v>
      </c>
      <c r="C98" s="50"/>
    </row>
    <row r="99" spans="1:3" ht="15.75" x14ac:dyDescent="0.25">
      <c r="A99" s="35"/>
      <c r="B99" s="42" t="s">
        <v>120</v>
      </c>
      <c r="C99" s="50"/>
    </row>
    <row r="100" spans="1:3" ht="15.75" x14ac:dyDescent="0.25">
      <c r="A100" s="35"/>
      <c r="B100" s="42" t="s">
        <v>126</v>
      </c>
      <c r="C100" s="50"/>
    </row>
    <row r="101" spans="1:3" ht="15.75" x14ac:dyDescent="0.25">
      <c r="A101" s="35"/>
      <c r="B101" s="40" t="s">
        <v>127</v>
      </c>
      <c r="C101" s="50">
        <v>1993.92</v>
      </c>
    </row>
    <row r="102" spans="1:3" ht="15.75" x14ac:dyDescent="0.25">
      <c r="A102" s="35"/>
      <c r="B102" s="40" t="s">
        <v>120</v>
      </c>
      <c r="C102" s="50"/>
    </row>
    <row r="103" spans="1:3" ht="15.75" x14ac:dyDescent="0.25">
      <c r="A103" s="35"/>
      <c r="B103" s="40" t="s">
        <v>127</v>
      </c>
      <c r="C103" s="50">
        <v>996.96</v>
      </c>
    </row>
    <row r="104" spans="1:3" ht="15.75" x14ac:dyDescent="0.25">
      <c r="A104" s="35"/>
      <c r="B104" s="40" t="s">
        <v>120</v>
      </c>
      <c r="C104" s="50"/>
    </row>
    <row r="105" spans="1:3" ht="15.75" x14ac:dyDescent="0.25">
      <c r="A105" s="35"/>
      <c r="B105" s="40" t="s">
        <v>128</v>
      </c>
      <c r="C105" s="50">
        <v>996.96</v>
      </c>
    </row>
    <row r="106" spans="1:3" ht="15.75" x14ac:dyDescent="0.25">
      <c r="A106" s="35"/>
      <c r="B106" s="40" t="s">
        <v>120</v>
      </c>
      <c r="C106" s="50"/>
    </row>
    <row r="107" spans="1:3" ht="15.75" x14ac:dyDescent="0.25">
      <c r="A107" s="35"/>
      <c r="B107" s="38" t="s">
        <v>129</v>
      </c>
      <c r="C107" s="50">
        <v>0</v>
      </c>
    </row>
    <row r="108" spans="1:3" ht="15.75" x14ac:dyDescent="0.25">
      <c r="A108" s="35"/>
      <c r="B108" s="40" t="s">
        <v>130</v>
      </c>
      <c r="C108" s="50">
        <v>1500</v>
      </c>
    </row>
    <row r="109" spans="1:3" ht="15.75" x14ac:dyDescent="0.25">
      <c r="A109" s="35"/>
      <c r="B109" s="46" t="s">
        <v>131</v>
      </c>
      <c r="C109" s="50">
        <v>731.66800000000001</v>
      </c>
    </row>
    <row r="110" spans="1:3" ht="15.75" x14ac:dyDescent="0.25">
      <c r="A110" s="35"/>
      <c r="B110" s="47" t="s">
        <v>132</v>
      </c>
      <c r="C110" s="50">
        <v>15300</v>
      </c>
    </row>
    <row r="111" spans="1:3" ht="15.75" x14ac:dyDescent="0.25">
      <c r="A111" s="48"/>
      <c r="B111" s="38" t="s">
        <v>133</v>
      </c>
      <c r="C111" s="51">
        <f>SUM(C86:C110)</f>
        <v>27531.637999999999</v>
      </c>
    </row>
    <row r="112" spans="1:3" ht="15.75" x14ac:dyDescent="0.25">
      <c r="A112" s="35"/>
      <c r="B112" s="49" t="s">
        <v>134</v>
      </c>
      <c r="C112" s="51">
        <f>28480.848*0.75</f>
        <v>21360.636000000002</v>
      </c>
    </row>
    <row r="113" spans="1:6" ht="15.75" x14ac:dyDescent="0.25">
      <c r="A113" s="35"/>
      <c r="B113" s="38" t="s">
        <v>135</v>
      </c>
      <c r="C113" s="51">
        <f>C44+C57+C65+C71+C74+C75+C76+C84+C111+C112</f>
        <v>186656.65099999998</v>
      </c>
    </row>
    <row r="114" spans="1:6" s="61" customFormat="1" ht="15.75" x14ac:dyDescent="0.25">
      <c r="A114" s="56"/>
      <c r="B114" s="57" t="s">
        <v>160</v>
      </c>
      <c r="C114" s="58">
        <v>136203.84</v>
      </c>
      <c r="D114" s="59"/>
      <c r="E114" s="60"/>
      <c r="F114" s="60"/>
    </row>
    <row r="115" spans="1:6" s="62" customFormat="1" ht="15.75" x14ac:dyDescent="0.25">
      <c r="A115" s="56"/>
      <c r="B115" s="57" t="s">
        <v>161</v>
      </c>
      <c r="C115" s="58">
        <v>134542.28</v>
      </c>
      <c r="D115" s="59"/>
      <c r="E115" s="59"/>
      <c r="F115" s="59"/>
    </row>
    <row r="116" spans="1:6" s="62" customFormat="1" ht="15.75" x14ac:dyDescent="0.25">
      <c r="A116" s="56"/>
      <c r="B116" s="57" t="s">
        <v>163</v>
      </c>
      <c r="C116" s="63">
        <f>C115-C113</f>
        <v>-52114.370999999985</v>
      </c>
      <c r="D116" s="60"/>
      <c r="E116" s="60"/>
      <c r="F116" s="60"/>
    </row>
    <row r="117" spans="1:6" s="62" customFormat="1" ht="15.75" x14ac:dyDescent="0.25">
      <c r="A117" s="56"/>
      <c r="B117" s="57" t="s">
        <v>162</v>
      </c>
      <c r="C117" s="63">
        <f>C38+C116</f>
        <v>-47060.221300000005</v>
      </c>
      <c r="D117" s="60"/>
      <c r="E117" s="60"/>
      <c r="F117" s="60"/>
    </row>
    <row r="118" spans="1:6" s="34" customFormat="1" ht="15.75" x14ac:dyDescent="0.25">
      <c r="A118" s="65"/>
      <c r="B118" s="65"/>
      <c r="C118" s="64"/>
    </row>
    <row r="119" spans="1:6" s="34" customFormat="1" ht="15.75" x14ac:dyDescent="0.25">
      <c r="A119" s="65"/>
      <c r="B119" s="65"/>
      <c r="C119" s="64"/>
    </row>
    <row r="120" spans="1:6" s="34" customFormat="1" ht="15.75" x14ac:dyDescent="0.25">
      <c r="A120" s="65"/>
      <c r="B120" s="65"/>
      <c r="C120" s="64"/>
    </row>
    <row r="121" spans="1:6" hidden="1" x14ac:dyDescent="0.2">
      <c r="B121" s="2" t="s">
        <v>136</v>
      </c>
    </row>
    <row r="122" spans="1:6" hidden="1" x14ac:dyDescent="0.2">
      <c r="B122" s="2" t="s">
        <v>137</v>
      </c>
    </row>
    <row r="123" spans="1:6" ht="13.5" hidden="1" customHeight="1" thickBot="1" x14ac:dyDescent="0.25">
      <c r="A123" s="19"/>
      <c r="B123" s="22" t="s">
        <v>138</v>
      </c>
    </row>
    <row r="124" spans="1:6" ht="12.75" hidden="1" customHeight="1" x14ac:dyDescent="0.2">
      <c r="A124" s="20">
        <v>1</v>
      </c>
      <c r="B124" s="10" t="s">
        <v>139</v>
      </c>
    </row>
    <row r="125" spans="1:6" ht="12.75" hidden="1" customHeight="1" x14ac:dyDescent="0.2">
      <c r="A125" s="17">
        <f>A124+1</f>
        <v>2</v>
      </c>
      <c r="B125" s="23" t="s">
        <v>140</v>
      </c>
    </row>
    <row r="126" spans="1:6" ht="12.75" hidden="1" customHeight="1" x14ac:dyDescent="0.2">
      <c r="A126" s="17">
        <f t="shared" ref="A126:A137" si="0">A125+1</f>
        <v>3</v>
      </c>
      <c r="B126" s="23" t="s">
        <v>141</v>
      </c>
    </row>
    <row r="127" spans="1:6" ht="12.75" hidden="1" customHeight="1" x14ac:dyDescent="0.2">
      <c r="A127" s="17">
        <f t="shared" si="0"/>
        <v>4</v>
      </c>
      <c r="B127" s="23" t="s">
        <v>142</v>
      </c>
    </row>
    <row r="128" spans="1:6" ht="12.75" hidden="1" customHeight="1" x14ac:dyDescent="0.2">
      <c r="A128" s="17">
        <f t="shared" si="0"/>
        <v>5</v>
      </c>
      <c r="B128" s="23" t="s">
        <v>143</v>
      </c>
    </row>
    <row r="129" spans="1:2" ht="12.75" hidden="1" customHeight="1" x14ac:dyDescent="0.2">
      <c r="A129" s="17">
        <f t="shared" si="0"/>
        <v>6</v>
      </c>
      <c r="B129" s="23" t="s">
        <v>144</v>
      </c>
    </row>
    <row r="130" spans="1:2" ht="26.25" hidden="1" customHeight="1" x14ac:dyDescent="0.2">
      <c r="A130" s="17">
        <f t="shared" si="0"/>
        <v>7</v>
      </c>
      <c r="B130" s="23" t="s">
        <v>145</v>
      </c>
    </row>
    <row r="131" spans="1:2" ht="12.75" hidden="1" customHeight="1" x14ac:dyDescent="0.2">
      <c r="A131" s="17">
        <f t="shared" si="0"/>
        <v>8</v>
      </c>
      <c r="B131" s="23" t="s">
        <v>146</v>
      </c>
    </row>
    <row r="132" spans="1:2" ht="12.75" hidden="1" customHeight="1" x14ac:dyDescent="0.2">
      <c r="A132" s="17">
        <f t="shared" si="0"/>
        <v>9</v>
      </c>
      <c r="B132" s="23" t="s">
        <v>147</v>
      </c>
    </row>
    <row r="133" spans="1:2" ht="12.75" hidden="1" customHeight="1" x14ac:dyDescent="0.2">
      <c r="A133" s="17">
        <f t="shared" si="0"/>
        <v>10</v>
      </c>
      <c r="B133" s="23" t="s">
        <v>148</v>
      </c>
    </row>
    <row r="134" spans="1:2" ht="12.75" hidden="1" customHeight="1" x14ac:dyDescent="0.2">
      <c r="A134" s="17">
        <f t="shared" si="0"/>
        <v>11</v>
      </c>
      <c r="B134" s="23" t="s">
        <v>149</v>
      </c>
    </row>
    <row r="135" spans="1:2" ht="12.75" hidden="1" customHeight="1" x14ac:dyDescent="0.2">
      <c r="A135" s="17">
        <f t="shared" si="0"/>
        <v>12</v>
      </c>
      <c r="B135" s="23" t="s">
        <v>150</v>
      </c>
    </row>
    <row r="136" spans="1:2" ht="12.75" hidden="1" customHeight="1" x14ac:dyDescent="0.2">
      <c r="A136" s="17">
        <f t="shared" si="0"/>
        <v>13</v>
      </c>
      <c r="B136" s="23" t="s">
        <v>151</v>
      </c>
    </row>
    <row r="137" spans="1:2" ht="12.75" hidden="1" customHeight="1" x14ac:dyDescent="0.2">
      <c r="A137" s="17">
        <f t="shared" si="0"/>
        <v>14</v>
      </c>
      <c r="B137" s="24" t="s">
        <v>152</v>
      </c>
    </row>
    <row r="138" spans="1:2" ht="12.75" hidden="1" customHeight="1" x14ac:dyDescent="0.2">
      <c r="A138" s="17"/>
      <c r="B138" s="23" t="s">
        <v>153</v>
      </c>
    </row>
    <row r="139" spans="1:2" ht="12.75" hidden="1" customHeight="1" x14ac:dyDescent="0.2">
      <c r="A139" s="17"/>
      <c r="B139" s="24" t="s">
        <v>154</v>
      </c>
    </row>
    <row r="140" spans="1:2" ht="13.5" hidden="1" customHeight="1" thickBot="1" x14ac:dyDescent="0.25">
      <c r="A140" s="21"/>
      <c r="B140" s="25" t="s">
        <v>155</v>
      </c>
    </row>
    <row r="141" spans="1:2" hidden="1" x14ac:dyDescent="0.2"/>
    <row r="142" spans="1:2" hidden="1" x14ac:dyDescent="0.2"/>
  </sheetData>
  <mergeCells count="7">
    <mergeCell ref="A120:B120"/>
    <mergeCell ref="A118:B118"/>
    <mergeCell ref="A119:B119"/>
    <mergeCell ref="A33:B33"/>
    <mergeCell ref="A34:B34"/>
    <mergeCell ref="A35:B35"/>
    <mergeCell ref="A36:B36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2024-02-05T08:18:29Z</dcterms:created>
  <dcterms:modified xsi:type="dcterms:W3CDTF">2024-03-15T02:28:56Z</dcterms:modified>
</cp:coreProperties>
</file>