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Парко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59" i="1" l="1"/>
  <c r="C158" i="1" l="1"/>
  <c r="C99" i="1"/>
  <c r="C90" i="1"/>
  <c r="C87" i="1"/>
  <c r="C81" i="1"/>
  <c r="C69" i="1"/>
  <c r="C56" i="1"/>
  <c r="C50" i="1"/>
  <c r="A30" i="1"/>
  <c r="A31" i="1" s="1"/>
  <c r="A32" i="1" s="1"/>
  <c r="A33" i="1" s="1"/>
  <c r="A34" i="1" s="1"/>
  <c r="A35" i="1" s="1"/>
  <c r="B11" i="1"/>
  <c r="C160" i="1" l="1"/>
  <c r="C165" i="1" s="1"/>
  <c r="C166" i="1" s="1"/>
</calcChain>
</file>

<file path=xl/sharedStrings.xml><?xml version="1.0" encoding="utf-8"?>
<sst xmlns="http://schemas.openxmlformats.org/spreadsheetml/2006/main" count="205" uniqueCount="200">
  <si>
    <t>На согласование 2016 год</t>
  </si>
  <si>
    <t>Расчет размера платы за жилое помещение на 2016 год.</t>
  </si>
  <si>
    <t>многоквартирного жилого дома</t>
  </si>
  <si>
    <t>ул. Парковая, 44</t>
  </si>
  <si>
    <t xml:space="preserve">    Натуральные показатели и технические характеристики</t>
  </si>
  <si>
    <t>Общая площадь жилых помещений</t>
  </si>
  <si>
    <t>Уборочная площадь элементов л/клеток</t>
  </si>
  <si>
    <t>Уборочная площадь лестничных клеток</t>
  </si>
  <si>
    <t xml:space="preserve"> - нижних 2-х этажей</t>
  </si>
  <si>
    <t xml:space="preserve"> - выше 2-го этажа</t>
  </si>
  <si>
    <t>Численность проживающий людей</t>
  </si>
  <si>
    <t>Количество мусоропроводов</t>
  </si>
  <si>
    <t>Площадь мусороприемных камер</t>
  </si>
  <si>
    <t>Количество клапанов мусоропровода</t>
  </si>
  <si>
    <t>Площадь чердаков</t>
  </si>
  <si>
    <t>Площадь подвала</t>
  </si>
  <si>
    <t>Площадь  кровли (уборка мусора)</t>
  </si>
  <si>
    <t>Площадь придомовой территории (ручная уборка лето)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</si>
  <si>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</si>
  <si>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</si>
  <si>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</si>
  <si>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</si>
  <si>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Количество общедомовых приборовэлектроэнергии</t>
  </si>
  <si>
    <t>Норматив накопления твердых бытовых отходов на 1 человека в месяц</t>
  </si>
  <si>
    <t>Количество лифтов</t>
  </si>
  <si>
    <t>Площадь пола кабины лифта</t>
  </si>
  <si>
    <t>Площадь элементов кабины лифта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</si>
  <si>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</si>
  <si>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</si>
  <si>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</si>
  <si>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</si>
  <si>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</si>
  <si>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</si>
  <si>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</si>
  <si>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</si>
  <si>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</si>
  <si>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</si>
  <si>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1.4.</t>
  </si>
  <si>
    <t>Мытье окон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</si>
  <si>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</si>
  <si>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</si>
  <si>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</si>
  <si>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</si>
  <si>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</si>
  <si>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</si>
  <si>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</si>
  <si>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 (319 чел.)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</si>
  <si>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</si>
  <si>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</si>
  <si>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</si>
  <si>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</si>
  <si>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</si>
  <si>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придомовой территории в летний период после покоса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</si>
  <si>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</si>
  <si>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</si>
  <si>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</si>
  <si>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</si>
  <si>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</si>
  <si>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</si>
  <si>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до 2-х см</t>
  </si>
  <si>
    <t xml:space="preserve"> 2.6 </t>
  </si>
  <si>
    <t xml:space="preserve">Подметание снега выше 2-х см </t>
  </si>
  <si>
    <t xml:space="preserve"> 2.7</t>
  </si>
  <si>
    <t xml:space="preserve">Сдвижка и подметание территории в зимний период (механизированная уборка) </t>
  </si>
  <si>
    <t>2.8.</t>
  </si>
  <si>
    <t>Посыпка пешеходных дорожек и проездов противогололедными материалами шириной 0,5м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</si>
  <si>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</si>
  <si>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</si>
  <si>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</si>
  <si>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</si>
  <si>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</si>
  <si>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</si>
  <si>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</si>
  <si>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расконервация системы центрального отопления</t>
  </si>
  <si>
    <t>3.1.1.</t>
  </si>
  <si>
    <t>Ликвидация воздушных пробок</t>
  </si>
  <si>
    <t xml:space="preserve"> - в стояке</t>
  </si>
  <si>
    <t xml:space="preserve"> - в радиаторном блоке</t>
  </si>
  <si>
    <t>3.1.2.</t>
  </si>
  <si>
    <t>Осмотр системы отопленияв чердачных и подвальных помещениях</t>
  </si>
  <si>
    <t>3.1.3.</t>
  </si>
  <si>
    <t>Промывка трубопроводов системы ЦО</t>
  </si>
  <si>
    <t>3.1.4.</t>
  </si>
  <si>
    <t>Испытание трубопроводов системы ЦО</t>
  </si>
  <si>
    <t>3.1.5.</t>
  </si>
  <si>
    <t>Консервация и расконсервация системы ЦО</t>
  </si>
  <si>
    <t>3.1.6.</t>
  </si>
  <si>
    <t>Регулировка и наладка системы ЦО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</si>
  <si>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</si>
  <si>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</si>
  <si>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</si>
  <si>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</si>
  <si>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</si>
  <si>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</si>
  <si>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</si>
  <si>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</si>
  <si>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</si>
  <si>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 xml:space="preserve"> 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</si>
  <si>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</si>
  <si>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</si>
  <si>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</si>
  <si>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</si>
  <si>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</si>
  <si>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</si>
  <si>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</si>
  <si>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</si>
  <si>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</si>
  <si>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</si>
  <si>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</si>
  <si>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</si>
  <si>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</si>
  <si>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</si>
  <si>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</si>
  <si>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</si>
  <si>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</si>
  <si>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</si>
  <si>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</si>
  <si>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</si>
  <si>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</si>
  <si>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</si>
  <si>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</si>
  <si>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</si>
  <si>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</si>
  <si>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(непредвиденные работы)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</si>
  <si>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</si>
  <si>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</si>
  <si>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выключателя автоматического 16А (кв.№31)</t>
  </si>
  <si>
    <t>замена пакетного выключателя ПВ 2*40  (кв.№№10,29)</t>
  </si>
  <si>
    <t>замена светильника СА-18 (10 подъезд)</t>
  </si>
  <si>
    <t>9.2.</t>
  </si>
  <si>
    <t>Текущий ремонт систем водоснабжения и водоотведения (непредвиденные работы)</t>
  </si>
  <si>
    <t>замена вентиля Ду 20 мм ИТП №1</t>
  </si>
  <si>
    <t>уплотнение соединений сантехническим льном, силиконовым герметиком</t>
  </si>
  <si>
    <t>замена вентиля Ду 15 мм ИТП №1</t>
  </si>
  <si>
    <t>замена сборки на стояке отопления (стояк кв.№21, чердак):</t>
  </si>
  <si>
    <t>а</t>
  </si>
  <si>
    <t>смена сгона Ду 15 мм L=150мм</t>
  </si>
  <si>
    <t>б</t>
  </si>
  <si>
    <t>смена муфты стальной Ду 15мм</t>
  </si>
  <si>
    <t>в</t>
  </si>
  <si>
    <t>смена контргайки Ду 15мм</t>
  </si>
  <si>
    <t>г</t>
  </si>
  <si>
    <t>установка удлинителя 1/2"х10мм F</t>
  </si>
  <si>
    <t>д</t>
  </si>
  <si>
    <t>уплотнение соединений силиконовым герметиком, сантехническим льном</t>
  </si>
  <si>
    <t>замена сгона Ду 15 мм на стояке отопления ( чердак, стояк кв.№29)</t>
  </si>
  <si>
    <t>уплотнение соединений сантехническим льном, силиконовым герметиком (кв.№29)</t>
  </si>
  <si>
    <t>замена вводного вентиля Ду 15 мм ГВС (квартира №15)</t>
  </si>
  <si>
    <t>уплотнение соединений сантехническим льном, силиконовым герметиком (кв.№15)</t>
  </si>
  <si>
    <t>9.3</t>
  </si>
  <si>
    <t>Текущий ремонт конструк.элементов  (непредвиденные работы)</t>
  </si>
  <si>
    <t>срезка арматуры с бордюрного камня (двор)</t>
  </si>
  <si>
    <t>переустановка стекла с приставной лестницы(4 под.тамбурная перегородка)</t>
  </si>
  <si>
    <t>осмотр чердаков на наличие течей с кровли</t>
  </si>
  <si>
    <t>закрытие балконной двери с приставной лестницы с фасада (муниципальная квартира) 3 под. 2 эт.кв.24</t>
  </si>
  <si>
    <t>очистка от снега козырька и карнизных свесов арки балкона со сдвижкой в валы</t>
  </si>
  <si>
    <t>очистка козырьков от снега над входом в подъезд (1-10пп)</t>
  </si>
  <si>
    <t>1-10под - осмотр чердака на наличие течей с кровли, слив воды 1,7,8,10под.</t>
  </si>
  <si>
    <t>1-10под - осмотр чердака на наличие течей с кровли, слив воды 4,6,7,8,9под.</t>
  </si>
  <si>
    <t>6-8под - осмотр чердака на наличие течей с кровли, слив воды 8под.</t>
  </si>
  <si>
    <t>1-10под - осмотр чердака на наличие течей с кровли, слив воды 7,8,9под.</t>
  </si>
  <si>
    <t>1 под. - срезка арматуры с борлюрного камня 2 шт</t>
  </si>
  <si>
    <t>осмотр чердаков на наличие течей с кровли 1-10пп</t>
  </si>
  <si>
    <t>слив воды из емкостей в чердачном посещении 1,7,9,10пп</t>
  </si>
  <si>
    <t>слив воды из емкостей в чердачном посещении 1,4,6,8,9,10пп</t>
  </si>
  <si>
    <t>слив воды из емкостей в чердачном посещении 7,10пп</t>
  </si>
  <si>
    <t>установка лотка б/у L=1,0м 1 под</t>
  </si>
  <si>
    <t>переустановка лотка б/у 1,7пп</t>
  </si>
  <si>
    <t>открытие продухов</t>
  </si>
  <si>
    <t>укрепление металлических урн - 5,6,7пп</t>
  </si>
  <si>
    <t>укрепление обшивки дверного полотна с 2-х сторон (5 подъезд, контейнерная)2*1,4*2 стороны</t>
  </si>
  <si>
    <t>предоставление собственникам МКД для проведения субботника   инструмента и хоз.мешков 3уп*199,99</t>
  </si>
  <si>
    <t>слив воды из емкостей в чердачном посещении 9пп</t>
  </si>
  <si>
    <t>ремонт столешницы стола МАФ напротив 7 под.</t>
  </si>
  <si>
    <t>закрытие чердачного люка - 5 подъезд</t>
  </si>
  <si>
    <t>ремонт кровли отдельными  местами с нарезкой Ризолина  по размеру с предварительной подготовкой поверхности</t>
  </si>
  <si>
    <t>ремонт наружных швов кв.44 промышленными альпинистами</t>
  </si>
  <si>
    <t>закрытие чердачных люков 1,5,9пп</t>
  </si>
  <si>
    <t>демонтаж стола на детской площадке (деревянная столешница, металл.стойки</t>
  </si>
  <si>
    <t>вывоз травы автотранспортом</t>
  </si>
  <si>
    <t xml:space="preserve">закрытие продухов </t>
  </si>
  <si>
    <t>утепление продухов мателиалами б/у</t>
  </si>
  <si>
    <t>демонтаж-монтаж лючка мусоропровода для устранения засора в стволе мусоропровода 2п 3/4эт</t>
  </si>
  <si>
    <t>замена кодового замка-защелки на входной металлической двери - 4 подъезд</t>
  </si>
  <si>
    <t>закрытие стеклопакета 3 подъезд</t>
  </si>
  <si>
    <t xml:space="preserve">            ИТОГО по п. 9 :</t>
  </si>
  <si>
    <t xml:space="preserve"> 10.</t>
  </si>
  <si>
    <t>Управление многоквартирным домом</t>
  </si>
  <si>
    <t xml:space="preserve"> 11.</t>
  </si>
  <si>
    <t>по управлению и обслуживанию</t>
  </si>
  <si>
    <t>МКД по ул.Парковая 44</t>
  </si>
  <si>
    <t xml:space="preserve">Отчет за 2023 г. </t>
  </si>
  <si>
    <t>Результат на 01.01.2023 г. ("+" экономия, "-" перерасход)</t>
  </si>
  <si>
    <t xml:space="preserve">   Сумма затрат по дому   :</t>
  </si>
  <si>
    <t xml:space="preserve">Итого начислено населению </t>
  </si>
  <si>
    <t xml:space="preserve">Итого оплачено населением </t>
  </si>
  <si>
    <t>Поступило средств от арендаторов нежилых помещений (без НДС)</t>
  </si>
  <si>
    <t>Результат накоплением "+" - экономия "-" - перерасход</t>
  </si>
  <si>
    <t>Результат за 2023 год "+" - экономия "-" - перерасход</t>
  </si>
  <si>
    <t>Начислено арендаторам  (Маргачева, ТТК)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</si>
</sst>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2" fontId="10" fillId="0" borderId="7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1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2" fillId="0" borderId="7" xfId="0" applyFont="1" applyBorder="1"/>
    <xf numFmtId="0" fontId="8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/>
    <xf numFmtId="0" fontId="12" fillId="0" borderId="7" xfId="0" applyFont="1" applyFill="1" applyBorder="1" applyAlignment="1">
      <alignment wrapText="1"/>
    </xf>
    <xf numFmtId="16" fontId="10" fillId="0" borderId="7" xfId="0" applyNumberFormat="1" applyFont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16" fontId="8" fillId="0" borderId="7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2" fontId="8" fillId="0" borderId="7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wrapText="1"/>
    </xf>
    <xf numFmtId="0" fontId="10" fillId="0" borderId="7" xfId="1" applyFont="1" applyBorder="1" applyAlignment="1">
      <alignment wrapText="1"/>
    </xf>
    <xf numFmtId="2" fontId="10" fillId="0" borderId="7" xfId="2" applyNumberFormat="1" applyFont="1" applyFill="1" applyBorder="1" applyAlignment="1">
      <alignment wrapText="1"/>
    </xf>
    <xf numFmtId="2" fontId="8" fillId="0" borderId="0" xfId="1" applyNumberFormat="1" applyFont="1"/>
    <xf numFmtId="0" fontId="8" fillId="0" borderId="0" xfId="1" applyFont="1"/>
    <xf numFmtId="0" fontId="8" fillId="0" borderId="0" xfId="0" applyFont="1" applyBorder="1" applyAlignment="1">
      <alignment vertical="center"/>
    </xf>
    <xf numFmtId="2" fontId="10" fillId="0" borderId="7" xfId="2" applyNumberFormat="1" applyFont="1" applyBorder="1" applyAlignment="1">
      <alignment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0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abSelected="1" topLeftCell="A152" workbookViewId="0">
      <selection activeCell="I166" sqref="I165:I166"/>
    </sheetView>
  </sheetViews>
  <sheetFormatPr defaultColWidth="9.140625" defaultRowHeight="15" x14ac:dyDescent="0.25"/>
  <cols>
    <col min="1" max="1" width="5" style="23" customWidth="1"/>
    <col min="2" max="2" width="80" style="24" customWidth="1"/>
    <col min="3" max="3" width="17.5703125" style="24" customWidth="1"/>
    <col min="4" max="200" width="9.140625" style="24" customWidth="1"/>
    <col min="201" max="201" width="5" style="24" customWidth="1"/>
    <col min="202" max="202" width="46" style="24" customWidth="1"/>
    <col min="203" max="206" width="9.28515625" style="24" customWidth="1"/>
    <col min="207" max="207" width="8.28515625" style="24" customWidth="1"/>
    <col min="208" max="211" width="9.28515625" style="24" customWidth="1"/>
    <col min="212" max="212" width="11" style="24" customWidth="1"/>
    <col min="213" max="215" width="9.140625" style="24" customWidth="1"/>
    <col min="216" max="216" width="9.28515625" style="24" customWidth="1"/>
    <col min="217" max="217" width="9.140625" style="24" customWidth="1"/>
    <col min="218" max="218" width="9.28515625" style="24" customWidth="1"/>
    <col min="219" max="16384" width="9.140625" style="24"/>
  </cols>
  <sheetData>
    <row r="1" spans="1:2" s="3" customFormat="1" hidden="1" x14ac:dyDescent="0.25">
      <c r="A1" s="1"/>
      <c r="B1" s="2" t="s">
        <v>0</v>
      </c>
    </row>
    <row r="2" spans="1:2" s="3" customFormat="1" hidden="1" x14ac:dyDescent="0.25">
      <c r="A2" s="1"/>
      <c r="B2" s="4"/>
    </row>
    <row r="3" spans="1:2" s="3" customFormat="1" hidden="1" x14ac:dyDescent="0.25">
      <c r="A3" s="1"/>
      <c r="B3" s="2" t="s">
        <v>1</v>
      </c>
    </row>
    <row r="4" spans="1:2" s="3" customFormat="1" hidden="1" x14ac:dyDescent="0.25">
      <c r="A4" s="1"/>
      <c r="B4" s="2" t="s">
        <v>2</v>
      </c>
    </row>
    <row r="5" spans="1:2" s="3" customFormat="1" hidden="1" x14ac:dyDescent="0.25">
      <c r="A5" s="1"/>
      <c r="B5" s="5" t="s">
        <v>3</v>
      </c>
    </row>
    <row r="6" spans="1:2" s="3" customFormat="1" ht="12.75" hidden="1" customHeight="1" x14ac:dyDescent="0.25">
      <c r="A6" s="6"/>
      <c r="B6" s="7"/>
    </row>
    <row r="7" spans="1:2" s="3" customFormat="1" ht="12.75" hidden="1" customHeight="1" x14ac:dyDescent="0.25">
      <c r="A7" s="8"/>
      <c r="B7" s="9"/>
    </row>
    <row r="8" spans="1:2" s="3" customFormat="1" ht="12.75" hidden="1" customHeight="1" x14ac:dyDescent="0.25">
      <c r="A8" s="8"/>
      <c r="B8" s="9"/>
    </row>
    <row r="9" spans="1:2" s="3" customFormat="1" ht="12.75" hidden="1" customHeight="1" x14ac:dyDescent="0.25">
      <c r="A9" s="8"/>
      <c r="B9" s="9"/>
    </row>
    <row r="10" spans="1:2" s="3" customFormat="1" ht="12.75" hidden="1" customHeight="1" x14ac:dyDescent="0.25">
      <c r="A10" s="10"/>
      <c r="B10" s="11"/>
    </row>
    <row r="11" spans="1:2" s="3" customFormat="1" hidden="1" x14ac:dyDescent="0.25">
      <c r="A11" s="12">
        <v>1</v>
      </c>
      <c r="B11" s="12">
        <f>A11+1</f>
        <v>2</v>
      </c>
    </row>
    <row r="12" spans="1:2" s="3" customFormat="1" hidden="1" x14ac:dyDescent="0.25">
      <c r="A12" s="12"/>
      <c r="B12" s="14" t="s">
        <v>4</v>
      </c>
    </row>
    <row r="13" spans="1:2" s="3" customFormat="1" hidden="1" x14ac:dyDescent="0.25">
      <c r="A13" s="13">
        <v>1</v>
      </c>
      <c r="B13" s="15" t="s">
        <v>5</v>
      </c>
    </row>
    <row r="14" spans="1:2" s="3" customFormat="1" hidden="1" x14ac:dyDescent="0.25">
      <c r="A14" s="13">
        <v>2</v>
      </c>
      <c r="B14" s="15" t="s">
        <v>6</v>
      </c>
    </row>
    <row r="15" spans="1:2" s="3" customFormat="1" hidden="1" x14ac:dyDescent="0.25">
      <c r="A15" s="13"/>
      <c r="B15" s="15" t="s">
        <v>7</v>
      </c>
    </row>
    <row r="16" spans="1:2" s="3" customFormat="1" hidden="1" x14ac:dyDescent="0.25">
      <c r="A16" s="13"/>
      <c r="B16" s="15" t="s">
        <v>8</v>
      </c>
    </row>
    <row r="17" spans="1:2" s="3" customFormat="1" hidden="1" x14ac:dyDescent="0.25">
      <c r="A17" s="13"/>
      <c r="B17" s="15" t="s">
        <v>9</v>
      </c>
    </row>
    <row r="18" spans="1:2" s="3" customFormat="1" hidden="1" x14ac:dyDescent="0.25">
      <c r="A18" s="13">
        <v>3</v>
      </c>
      <c r="B18" s="15" t="s">
        <v>10</v>
      </c>
    </row>
    <row r="19" spans="1:2" s="3" customFormat="1" hidden="1" x14ac:dyDescent="0.25">
      <c r="A19" s="13"/>
      <c r="B19" s="15" t="s">
        <v>11</v>
      </c>
    </row>
    <row r="20" spans="1:2" s="3" customFormat="1" hidden="1" x14ac:dyDescent="0.25">
      <c r="A20" s="13">
        <v>4</v>
      </c>
      <c r="B20" s="15" t="s">
        <v>12</v>
      </c>
    </row>
    <row r="21" spans="1:2" s="3" customFormat="1" hidden="1" x14ac:dyDescent="0.25">
      <c r="A21" s="13">
        <v>5</v>
      </c>
      <c r="B21" s="15" t="s">
        <v>13</v>
      </c>
    </row>
    <row r="22" spans="1:2" s="3" customFormat="1" hidden="1" x14ac:dyDescent="0.25">
      <c r="A22" s="13">
        <v>7</v>
      </c>
      <c r="B22" s="15" t="s">
        <v>14</v>
      </c>
    </row>
    <row r="23" spans="1:2" s="3" customFormat="1" hidden="1" x14ac:dyDescent="0.25">
      <c r="A23" s="13">
        <v>8</v>
      </c>
      <c r="B23" s="15" t="s">
        <v>15</v>
      </c>
    </row>
    <row r="24" spans="1:2" s="3" customFormat="1" hidden="1" x14ac:dyDescent="0.25">
      <c r="A24" s="13">
        <v>9</v>
      </c>
      <c r="B24" s="15" t="s">
        <v>16</v>
      </c>
    </row>
    <row r="25" spans="1:2" s="3" customFormat="1" hidden="1" x14ac:dyDescent="0.25">
      <c r="A25" s="13">
        <v>10</v>
      </c>
      <c r="B25" s="16" t="s">
        <v>17</v>
      </c>
    </row>
    <row r="26" spans="1:2" s="3" customFormat="1" hidden="1" x14ac:dyDescent="0.25">
      <c r="A26" s="13">
        <v>11</v>
      </c>
      <c r="B26" s="16" t="s">
        <v>18</v>
      </c>
    </row>
    <row r="27" spans="1:2" s="3" customFormat="1" hidden="1" x14ac:dyDescent="0.25">
      <c r="A27" s="13">
        <v>12</v>
      </c>
      <c r="B27" s="16" t="s">
        <v>19</v>
      </c>
    </row>
    <row r="28" spans="1:2" s="3" customFormat="1" hidden="1" x14ac:dyDescent="0.25">
      <c r="A28" s="13">
        <v>13</v>
      </c>
      <c r="B28" s="16" t="s">
        <v>20</v>
      </c>
    </row>
    <row r="29" spans="1:2" s="3" customFormat="1" hidden="1" x14ac:dyDescent="0.25">
      <c r="A29" s="13">
        <v>14</v>
      </c>
      <c r="B29" s="16" t="s">
        <v>21</v>
      </c>
    </row>
    <row r="30" spans="1:2" s="3" customFormat="1" hidden="1" x14ac:dyDescent="0.25">
      <c r="A30" s="13">
        <f t="shared" ref="A30:A35" si="0">A29+1</f>
        <v>15</v>
      </c>
      <c r="B30" s="16" t="s">
        <v>22</v>
      </c>
    </row>
    <row r="31" spans="1:2" s="3" customFormat="1" hidden="1" x14ac:dyDescent="0.25">
      <c r="A31" s="13">
        <f t="shared" si="0"/>
        <v>16</v>
      </c>
      <c r="B31" s="16" t="s">
        <v>23</v>
      </c>
    </row>
    <row r="32" spans="1:2" s="3" customFormat="1" hidden="1" x14ac:dyDescent="0.25">
      <c r="A32" s="13">
        <f t="shared" si="0"/>
        <v>17</v>
      </c>
      <c r="B32" s="16" t="s">
        <v>24</v>
      </c>
    </row>
    <row r="33" spans="1:3" s="3" customFormat="1" hidden="1" x14ac:dyDescent="0.25">
      <c r="A33" s="13">
        <f t="shared" si="0"/>
        <v>18</v>
      </c>
      <c r="B33" s="16" t="s">
        <v>25</v>
      </c>
    </row>
    <row r="34" spans="1:3" s="3" customFormat="1" hidden="1" x14ac:dyDescent="0.25">
      <c r="A34" s="13">
        <f t="shared" si="0"/>
        <v>19</v>
      </c>
      <c r="B34" s="16" t="s">
        <v>26</v>
      </c>
    </row>
    <row r="35" spans="1:3" s="3" customFormat="1" hidden="1" x14ac:dyDescent="0.25">
      <c r="A35" s="13">
        <f t="shared" si="0"/>
        <v>20</v>
      </c>
      <c r="B35" s="16" t="s">
        <v>27</v>
      </c>
    </row>
    <row r="36" spans="1:3" s="3" customFormat="1" hidden="1" x14ac:dyDescent="0.25">
      <c r="A36" s="13"/>
      <c r="B36" s="16"/>
    </row>
    <row r="37" spans="1:3" s="3" customFormat="1" hidden="1" x14ac:dyDescent="0.25">
      <c r="A37" s="17"/>
      <c r="B37" s="18"/>
    </row>
    <row r="38" spans="1:3" s="26" customFormat="1" ht="15.75" x14ac:dyDescent="0.25">
      <c r="A38" s="64" t="s">
        <v>191</v>
      </c>
      <c r="B38" s="64"/>
      <c r="C38" s="25"/>
    </row>
    <row r="39" spans="1:3" s="26" customFormat="1" ht="15.75" x14ac:dyDescent="0.25">
      <c r="A39" s="64" t="s">
        <v>189</v>
      </c>
      <c r="B39" s="64"/>
      <c r="C39" s="25"/>
    </row>
    <row r="40" spans="1:3" s="26" customFormat="1" ht="15.75" x14ac:dyDescent="0.25">
      <c r="A40" s="64" t="s">
        <v>190</v>
      </c>
      <c r="B40" s="64"/>
      <c r="C40" s="25"/>
    </row>
    <row r="41" spans="1:3" s="26" customFormat="1" ht="15.75" x14ac:dyDescent="0.25">
      <c r="A41" s="27"/>
      <c r="B41" s="27"/>
      <c r="C41" s="25"/>
    </row>
    <row r="42" spans="1:3" s="31" customFormat="1" ht="15.75" x14ac:dyDescent="0.25">
      <c r="A42" s="28"/>
      <c r="B42" s="29" t="s">
        <v>192</v>
      </c>
      <c r="C42" s="30">
        <v>-109343.53</v>
      </c>
    </row>
    <row r="43" spans="1:3" s="19" customFormat="1" ht="15.75" x14ac:dyDescent="0.25">
      <c r="A43" s="44"/>
      <c r="B43" s="32" t="s">
        <v>28</v>
      </c>
      <c r="C43" s="45"/>
    </row>
    <row r="44" spans="1:3" s="19" customFormat="1" ht="15.75" x14ac:dyDescent="0.25">
      <c r="A44" s="44" t="s">
        <v>29</v>
      </c>
      <c r="B44" s="33" t="s">
        <v>30</v>
      </c>
      <c r="C44" s="46">
        <v>55236.960000000014</v>
      </c>
    </row>
    <row r="45" spans="1:3" s="19" customFormat="1" ht="15.75" x14ac:dyDescent="0.25">
      <c r="A45" s="44"/>
      <c r="B45" s="33" t="s">
        <v>31</v>
      </c>
      <c r="C45" s="46">
        <v>42069.887999999999</v>
      </c>
    </row>
    <row r="46" spans="1:3" s="19" customFormat="1" ht="15.75" x14ac:dyDescent="0.25">
      <c r="A46" s="44" t="s">
        <v>32</v>
      </c>
      <c r="B46" s="33" t="s">
        <v>33</v>
      </c>
      <c r="C46" s="46">
        <v>89131.104000000007</v>
      </c>
    </row>
    <row r="47" spans="1:3" s="19" customFormat="1" ht="15.75" x14ac:dyDescent="0.25">
      <c r="A47" s="44"/>
      <c r="B47" s="33" t="s">
        <v>34</v>
      </c>
      <c r="C47" s="46">
        <v>55715.562000000013</v>
      </c>
    </row>
    <row r="48" spans="1:3" s="19" customFormat="1" ht="47.25" x14ac:dyDescent="0.25">
      <c r="A48" s="44" t="s">
        <v>35</v>
      </c>
      <c r="B48" s="33" t="s">
        <v>36</v>
      </c>
      <c r="C48" s="46">
        <v>16906.756999999998</v>
      </c>
    </row>
    <row r="49" spans="1:4" s="19" customFormat="1" ht="21" customHeight="1" x14ac:dyDescent="0.25">
      <c r="A49" s="45" t="s">
        <v>37</v>
      </c>
      <c r="B49" s="33" t="s">
        <v>38</v>
      </c>
      <c r="C49" s="46">
        <v>1033.106</v>
      </c>
    </row>
    <row r="50" spans="1:4" s="19" customFormat="1" ht="15.75" x14ac:dyDescent="0.25">
      <c r="A50" s="44"/>
      <c r="B50" s="34" t="s">
        <v>39</v>
      </c>
      <c r="C50" s="47">
        <f>SUM(C44:C49)</f>
        <v>260093.37700000001</v>
      </c>
    </row>
    <row r="51" spans="1:4" s="19" customFormat="1" ht="15.75" x14ac:dyDescent="0.25">
      <c r="A51" s="44"/>
      <c r="B51" s="48" t="s">
        <v>40</v>
      </c>
      <c r="C51" s="46"/>
    </row>
    <row r="52" spans="1:4" s="19" customFormat="1" ht="15.75" x14ac:dyDescent="0.25">
      <c r="A52" s="44" t="s">
        <v>41</v>
      </c>
      <c r="B52" s="33" t="s">
        <v>42</v>
      </c>
      <c r="C52" s="46">
        <v>18388.8</v>
      </c>
    </row>
    <row r="53" spans="1:4" s="19" customFormat="1" ht="15.75" x14ac:dyDescent="0.25">
      <c r="A53" s="44" t="s">
        <v>43</v>
      </c>
      <c r="B53" s="33" t="s">
        <v>44</v>
      </c>
      <c r="C53" s="46">
        <v>26531.439999999995</v>
      </c>
    </row>
    <row r="54" spans="1:4" s="19" customFormat="1" ht="15.75" x14ac:dyDescent="0.25">
      <c r="A54" s="44" t="s">
        <v>45</v>
      </c>
      <c r="B54" s="33" t="s">
        <v>46</v>
      </c>
      <c r="C54" s="46">
        <v>38616.230399999993</v>
      </c>
    </row>
    <row r="55" spans="1:4" s="19" customFormat="1" ht="15.75" x14ac:dyDescent="0.25">
      <c r="A55" s="44" t="s">
        <v>47</v>
      </c>
      <c r="B55" s="33" t="s">
        <v>48</v>
      </c>
      <c r="C55" s="46">
        <v>174.48</v>
      </c>
    </row>
    <row r="56" spans="1:4" s="19" customFormat="1" ht="15.75" x14ac:dyDescent="0.25">
      <c r="A56" s="44"/>
      <c r="B56" s="34" t="s">
        <v>49</v>
      </c>
      <c r="C56" s="47">
        <f>SUM(C52:C55)</f>
        <v>83710.950399999987</v>
      </c>
      <c r="D56" s="20"/>
    </row>
    <row r="57" spans="1:4" s="19" customFormat="1" ht="15.75" x14ac:dyDescent="0.25">
      <c r="A57" s="44"/>
      <c r="B57" s="32" t="s">
        <v>50</v>
      </c>
      <c r="C57" s="46"/>
    </row>
    <row r="58" spans="1:4" s="19" customFormat="1" ht="15.75" x14ac:dyDescent="0.25">
      <c r="A58" s="44" t="s">
        <v>41</v>
      </c>
      <c r="B58" s="33" t="s">
        <v>51</v>
      </c>
      <c r="C58" s="46">
        <v>12716.547999999999</v>
      </c>
    </row>
    <row r="59" spans="1:4" s="19" customFormat="1" ht="15.75" x14ac:dyDescent="0.25">
      <c r="A59" s="44"/>
      <c r="B59" s="33" t="s">
        <v>52</v>
      </c>
      <c r="C59" s="46">
        <v>913.048</v>
      </c>
    </row>
    <row r="60" spans="1:4" s="19" customFormat="1" ht="15.75" x14ac:dyDescent="0.25">
      <c r="A60" s="49" t="s">
        <v>43</v>
      </c>
      <c r="B60" s="33" t="s">
        <v>53</v>
      </c>
      <c r="C60" s="46">
        <v>4145.5039999999999</v>
      </c>
    </row>
    <row r="61" spans="1:4" s="19" customFormat="1" ht="15.75" x14ac:dyDescent="0.25">
      <c r="A61" s="49" t="s">
        <v>54</v>
      </c>
      <c r="B61" s="33" t="s">
        <v>55</v>
      </c>
      <c r="C61" s="46">
        <v>11978.576400000002</v>
      </c>
    </row>
    <row r="62" spans="1:4" s="19" customFormat="1" ht="15.75" x14ac:dyDescent="0.25">
      <c r="A62" s="49" t="s">
        <v>56</v>
      </c>
      <c r="B62" s="33" t="s">
        <v>57</v>
      </c>
      <c r="C62" s="46">
        <v>8492.4000000000015</v>
      </c>
    </row>
    <row r="63" spans="1:4" s="19" customFormat="1" ht="15.75" x14ac:dyDescent="0.25">
      <c r="A63" s="49" t="s">
        <v>58</v>
      </c>
      <c r="B63" s="33" t="s">
        <v>59</v>
      </c>
      <c r="C63" s="46">
        <v>36051.050000000003</v>
      </c>
    </row>
    <row r="64" spans="1:4" s="19" customFormat="1" ht="15.75" x14ac:dyDescent="0.25">
      <c r="A64" s="49" t="s">
        <v>60</v>
      </c>
      <c r="B64" s="33" t="s">
        <v>61</v>
      </c>
      <c r="C64" s="46">
        <v>57790.710000000006</v>
      </c>
    </row>
    <row r="65" spans="1:3" s="19" customFormat="1" ht="31.5" x14ac:dyDescent="0.25">
      <c r="A65" s="44" t="s">
        <v>62</v>
      </c>
      <c r="B65" s="33" t="s">
        <v>63</v>
      </c>
      <c r="C65" s="46">
        <v>20007.876</v>
      </c>
    </row>
    <row r="66" spans="1:3" s="19" customFormat="1" ht="31.5" x14ac:dyDescent="0.25">
      <c r="A66" s="44" t="s">
        <v>64</v>
      </c>
      <c r="B66" s="33" t="s">
        <v>65</v>
      </c>
      <c r="C66" s="46">
        <v>7169.3099999999995</v>
      </c>
    </row>
    <row r="67" spans="1:3" s="19" customFormat="1" ht="31.5" x14ac:dyDescent="0.25">
      <c r="A67" s="44" t="s">
        <v>66</v>
      </c>
      <c r="B67" s="33" t="s">
        <v>67</v>
      </c>
      <c r="C67" s="46">
        <v>25409.591999999997</v>
      </c>
    </row>
    <row r="68" spans="1:3" s="19" customFormat="1" ht="15.75" x14ac:dyDescent="0.25">
      <c r="A68" s="44" t="s">
        <v>68</v>
      </c>
      <c r="B68" s="33" t="s">
        <v>69</v>
      </c>
      <c r="C68" s="46">
        <v>26757.344000000001</v>
      </c>
    </row>
    <row r="69" spans="1:3" s="19" customFormat="1" ht="15.75" x14ac:dyDescent="0.25">
      <c r="A69" s="44"/>
      <c r="B69" s="34" t="s">
        <v>70</v>
      </c>
      <c r="C69" s="47">
        <f>SUM(C58:C68)</f>
        <v>211431.95840000003</v>
      </c>
    </row>
    <row r="70" spans="1:3" s="19" customFormat="1" ht="15.75" x14ac:dyDescent="0.25">
      <c r="A70" s="44"/>
      <c r="B70" s="32" t="s">
        <v>71</v>
      </c>
      <c r="C70" s="46"/>
    </row>
    <row r="71" spans="1:3" s="19" customFormat="1" ht="31.5" x14ac:dyDescent="0.25">
      <c r="A71" s="44" t="s">
        <v>72</v>
      </c>
      <c r="B71" s="33" t="s">
        <v>73</v>
      </c>
      <c r="C71" s="46">
        <v>0</v>
      </c>
    </row>
    <row r="72" spans="1:3" s="19" customFormat="1" ht="14.25" customHeight="1" x14ac:dyDescent="0.25">
      <c r="A72" s="44" t="s">
        <v>74</v>
      </c>
      <c r="B72" s="33" t="s">
        <v>75</v>
      </c>
      <c r="C72" s="46">
        <v>0</v>
      </c>
    </row>
    <row r="73" spans="1:3" s="19" customFormat="1" ht="13.5" customHeight="1" x14ac:dyDescent="0.25">
      <c r="A73" s="44"/>
      <c r="B73" s="33" t="s">
        <v>76</v>
      </c>
      <c r="C73" s="46">
        <v>482.13</v>
      </c>
    </row>
    <row r="74" spans="1:3" s="19" customFormat="1" ht="13.5" customHeight="1" x14ac:dyDescent="0.25">
      <c r="A74" s="44"/>
      <c r="B74" s="33" t="s">
        <v>77</v>
      </c>
      <c r="C74" s="46">
        <v>0</v>
      </c>
    </row>
    <row r="75" spans="1:3" s="19" customFormat="1" ht="22.5" customHeight="1" x14ac:dyDescent="0.25">
      <c r="A75" s="44" t="s">
        <v>78</v>
      </c>
      <c r="B75" s="33" t="s">
        <v>79</v>
      </c>
      <c r="C75" s="46">
        <v>3820.8520000000003</v>
      </c>
    </row>
    <row r="76" spans="1:3" s="19" customFormat="1" ht="22.5" customHeight="1" x14ac:dyDescent="0.25">
      <c r="A76" s="50" t="s">
        <v>80</v>
      </c>
      <c r="B76" s="33" t="s">
        <v>81</v>
      </c>
      <c r="C76" s="46">
        <v>101195.5</v>
      </c>
    </row>
    <row r="77" spans="1:3" s="19" customFormat="1" ht="22.5" customHeight="1" x14ac:dyDescent="0.25">
      <c r="A77" s="44" t="s">
        <v>82</v>
      </c>
      <c r="B77" s="33" t="s">
        <v>83</v>
      </c>
      <c r="C77" s="46">
        <v>57499.576000000008</v>
      </c>
    </row>
    <row r="78" spans="1:3" s="19" customFormat="1" ht="22.5" customHeight="1" x14ac:dyDescent="0.25">
      <c r="A78" s="44" t="s">
        <v>84</v>
      </c>
      <c r="B78" s="33" t="s">
        <v>85</v>
      </c>
      <c r="C78" s="46">
        <v>30463.949000000004</v>
      </c>
    </row>
    <row r="79" spans="1:3" s="19" customFormat="1" ht="22.5" customHeight="1" x14ac:dyDescent="0.25">
      <c r="A79" s="44" t="s">
        <v>86</v>
      </c>
      <c r="B79" s="33" t="s">
        <v>87</v>
      </c>
      <c r="C79" s="46">
        <v>2135.183</v>
      </c>
    </row>
    <row r="80" spans="1:3" s="19" customFormat="1" ht="15.75" x14ac:dyDescent="0.25">
      <c r="A80" s="44" t="s">
        <v>88</v>
      </c>
      <c r="B80" s="33" t="s">
        <v>89</v>
      </c>
      <c r="C80" s="46">
        <v>2324.1</v>
      </c>
    </row>
    <row r="81" spans="1:3" s="19" customFormat="1" ht="15.75" x14ac:dyDescent="0.25">
      <c r="A81" s="44"/>
      <c r="B81" s="34" t="s">
        <v>70</v>
      </c>
      <c r="C81" s="47">
        <f>SUM(C71:C80)</f>
        <v>197921.29</v>
      </c>
    </row>
    <row r="82" spans="1:3" s="19" customFormat="1" ht="15.75" x14ac:dyDescent="0.25">
      <c r="A82" s="44"/>
      <c r="B82" s="32" t="s">
        <v>90</v>
      </c>
      <c r="C82" s="46"/>
    </row>
    <row r="83" spans="1:3" s="19" customFormat="1" ht="31.5" x14ac:dyDescent="0.25">
      <c r="A83" s="44" t="s">
        <v>91</v>
      </c>
      <c r="B83" s="33" t="s">
        <v>92</v>
      </c>
      <c r="C83" s="46">
        <v>15484.689000000002</v>
      </c>
    </row>
    <row r="84" spans="1:3" s="19" customFormat="1" ht="31.5" x14ac:dyDescent="0.25">
      <c r="A84" s="44" t="s">
        <v>93</v>
      </c>
      <c r="B84" s="33" t="s">
        <v>94</v>
      </c>
      <c r="C84" s="46">
        <v>30969.378000000004</v>
      </c>
    </row>
    <row r="85" spans="1:3" s="19" customFormat="1" ht="31.5" x14ac:dyDescent="0.25">
      <c r="A85" s="44" t="s">
        <v>95</v>
      </c>
      <c r="B85" s="33" t="s">
        <v>96</v>
      </c>
      <c r="C85" s="46">
        <v>46454.06700000001</v>
      </c>
    </row>
    <row r="86" spans="1:3" s="19" customFormat="1" ht="31.5" x14ac:dyDescent="0.25">
      <c r="A86" s="44" t="s">
        <v>97</v>
      </c>
      <c r="B86" s="33" t="s">
        <v>98</v>
      </c>
      <c r="C86" s="46">
        <v>39253.368000000002</v>
      </c>
    </row>
    <row r="87" spans="1:3" s="19" customFormat="1" ht="15.75" x14ac:dyDescent="0.25">
      <c r="A87" s="44"/>
      <c r="B87" s="34" t="s">
        <v>99</v>
      </c>
      <c r="C87" s="47">
        <f>SUM(C83:C86)</f>
        <v>132161.50200000004</v>
      </c>
    </row>
    <row r="88" spans="1:3" s="19" customFormat="1" ht="31.5" x14ac:dyDescent="0.25">
      <c r="A88" s="51" t="s">
        <v>100</v>
      </c>
      <c r="B88" s="34" t="s">
        <v>101</v>
      </c>
      <c r="C88" s="46">
        <v>79526.304000000004</v>
      </c>
    </row>
    <row r="89" spans="1:3" s="19" customFormat="1" ht="15.75" x14ac:dyDescent="0.25">
      <c r="A89" s="51" t="s">
        <v>102</v>
      </c>
      <c r="B89" s="34" t="s">
        <v>103</v>
      </c>
      <c r="C89" s="46">
        <v>22175.604000000003</v>
      </c>
    </row>
    <row r="90" spans="1:3" s="19" customFormat="1" ht="15.75" x14ac:dyDescent="0.25">
      <c r="A90" s="51"/>
      <c r="B90" s="34" t="s">
        <v>104</v>
      </c>
      <c r="C90" s="47">
        <f>SUM(C88:C89)</f>
        <v>101701.90800000001</v>
      </c>
    </row>
    <row r="91" spans="1:3" s="19" customFormat="1" ht="15.75" x14ac:dyDescent="0.25">
      <c r="A91" s="51" t="s">
        <v>105</v>
      </c>
      <c r="B91" s="34" t="s">
        <v>106</v>
      </c>
      <c r="C91" s="47">
        <v>6139.38</v>
      </c>
    </row>
    <row r="92" spans="1:3" s="19" customFormat="1" ht="15.75" x14ac:dyDescent="0.25">
      <c r="A92" s="51" t="s">
        <v>107</v>
      </c>
      <c r="B92" s="34" t="s">
        <v>108</v>
      </c>
      <c r="C92" s="47">
        <v>6536.634</v>
      </c>
    </row>
    <row r="93" spans="1:3" s="19" customFormat="1" ht="15.75" x14ac:dyDescent="0.25">
      <c r="A93" s="51"/>
      <c r="B93" s="52" t="s">
        <v>109</v>
      </c>
      <c r="C93" s="46"/>
    </row>
    <row r="94" spans="1:3" s="19" customFormat="1" ht="15.75" x14ac:dyDescent="0.25">
      <c r="A94" s="44" t="s">
        <v>110</v>
      </c>
      <c r="B94" s="33" t="s">
        <v>111</v>
      </c>
      <c r="C94" s="46">
        <v>5368.44</v>
      </c>
    </row>
    <row r="95" spans="1:3" s="19" customFormat="1" ht="15.75" x14ac:dyDescent="0.25">
      <c r="A95" s="44" t="s">
        <v>112</v>
      </c>
      <c r="B95" s="33" t="s">
        <v>113</v>
      </c>
      <c r="C95" s="46">
        <v>8090.3999999999987</v>
      </c>
    </row>
    <row r="96" spans="1:3" s="19" customFormat="1" ht="31.5" x14ac:dyDescent="0.25">
      <c r="A96" s="44" t="s">
        <v>114</v>
      </c>
      <c r="B96" s="33" t="s">
        <v>115</v>
      </c>
      <c r="C96" s="46">
        <v>3938.52</v>
      </c>
    </row>
    <row r="97" spans="1:3" s="19" customFormat="1" ht="31.5" x14ac:dyDescent="0.25">
      <c r="A97" s="44" t="s">
        <v>116</v>
      </c>
      <c r="B97" s="33" t="s">
        <v>117</v>
      </c>
      <c r="C97" s="46">
        <v>7877.04</v>
      </c>
    </row>
    <row r="98" spans="1:3" s="19" customFormat="1" ht="31.5" x14ac:dyDescent="0.25">
      <c r="A98" s="44" t="s">
        <v>118</v>
      </c>
      <c r="B98" s="33" t="s">
        <v>119</v>
      </c>
      <c r="C98" s="46">
        <v>23631.119999999995</v>
      </c>
    </row>
    <row r="99" spans="1:3" s="19" customFormat="1" ht="15.75" x14ac:dyDescent="0.25">
      <c r="A99" s="44"/>
      <c r="B99" s="34" t="s">
        <v>120</v>
      </c>
      <c r="C99" s="47">
        <f>SUM(C94:C98)</f>
        <v>48905.51999999999</v>
      </c>
    </row>
    <row r="100" spans="1:3" s="21" customFormat="1" ht="15.75" x14ac:dyDescent="0.25">
      <c r="A100" s="35"/>
      <c r="B100" s="52" t="s">
        <v>121</v>
      </c>
      <c r="C100" s="53"/>
    </row>
    <row r="101" spans="1:3" s="21" customFormat="1" ht="15.75" x14ac:dyDescent="0.25">
      <c r="A101" s="35" t="s">
        <v>122</v>
      </c>
      <c r="B101" s="34" t="s">
        <v>123</v>
      </c>
      <c r="C101" s="53">
        <v>0</v>
      </c>
    </row>
    <row r="102" spans="1:3" s="21" customFormat="1" ht="15.75" x14ac:dyDescent="0.25">
      <c r="A102" s="35"/>
      <c r="B102" s="33" t="s">
        <v>124</v>
      </c>
      <c r="C102" s="53">
        <v>0</v>
      </c>
    </row>
    <row r="103" spans="1:3" s="21" customFormat="1" ht="31.5" x14ac:dyDescent="0.25">
      <c r="A103" s="35"/>
      <c r="B103" s="22" t="s">
        <v>125</v>
      </c>
      <c r="C103" s="53">
        <v>0</v>
      </c>
    </row>
    <row r="104" spans="1:3" s="21" customFormat="1" ht="15.75" x14ac:dyDescent="0.25">
      <c r="A104" s="35"/>
      <c r="B104" s="22" t="s">
        <v>126</v>
      </c>
      <c r="C104" s="53"/>
    </row>
    <row r="105" spans="1:3" s="21" customFormat="1" ht="15.75" x14ac:dyDescent="0.25">
      <c r="A105" s="35"/>
      <c r="B105" s="22" t="s">
        <v>127</v>
      </c>
      <c r="C105" s="53"/>
    </row>
    <row r="106" spans="1:3" s="21" customFormat="1" ht="15.75" x14ac:dyDescent="0.25">
      <c r="A106" s="35"/>
      <c r="B106" s="33" t="s">
        <v>128</v>
      </c>
      <c r="C106" s="53">
        <v>732.83</v>
      </c>
    </row>
    <row r="107" spans="1:3" s="21" customFormat="1" ht="31.5" x14ac:dyDescent="0.25">
      <c r="A107" s="35" t="s">
        <v>129</v>
      </c>
      <c r="B107" s="34" t="s">
        <v>130</v>
      </c>
      <c r="C107" s="53">
        <v>0</v>
      </c>
    </row>
    <row r="108" spans="1:3" s="21" customFormat="1" ht="15.75" x14ac:dyDescent="0.25">
      <c r="A108" s="33"/>
      <c r="B108" s="36" t="s">
        <v>131</v>
      </c>
      <c r="C108" s="53">
        <v>996.96</v>
      </c>
    </row>
    <row r="109" spans="1:3" s="21" customFormat="1" ht="15.75" x14ac:dyDescent="0.25">
      <c r="A109" s="33"/>
      <c r="B109" s="36" t="s">
        <v>132</v>
      </c>
      <c r="C109" s="53"/>
    </row>
    <row r="110" spans="1:3" s="21" customFormat="1" ht="15.75" x14ac:dyDescent="0.25">
      <c r="A110" s="35"/>
      <c r="B110" s="36" t="s">
        <v>133</v>
      </c>
      <c r="C110" s="53">
        <v>996.96</v>
      </c>
    </row>
    <row r="111" spans="1:3" s="21" customFormat="1" ht="15.75" x14ac:dyDescent="0.25">
      <c r="A111" s="35"/>
      <c r="B111" s="36" t="s">
        <v>132</v>
      </c>
      <c r="C111" s="53"/>
    </row>
    <row r="112" spans="1:3" s="21" customFormat="1" ht="15.75" x14ac:dyDescent="0.25">
      <c r="A112" s="37"/>
      <c r="B112" s="38" t="s">
        <v>134</v>
      </c>
      <c r="C112" s="53">
        <v>0</v>
      </c>
    </row>
    <row r="113" spans="1:3" s="21" customFormat="1" ht="15.75" x14ac:dyDescent="0.25">
      <c r="A113" s="37" t="s">
        <v>135</v>
      </c>
      <c r="B113" s="39" t="s">
        <v>136</v>
      </c>
      <c r="C113" s="53">
        <v>216.89</v>
      </c>
    </row>
    <row r="114" spans="1:3" s="21" customFormat="1" ht="27.75" customHeight="1" x14ac:dyDescent="0.25">
      <c r="A114" s="37" t="s">
        <v>137</v>
      </c>
      <c r="B114" s="39" t="s">
        <v>138</v>
      </c>
      <c r="C114" s="53">
        <v>259.32</v>
      </c>
    </row>
    <row r="115" spans="1:3" s="21" customFormat="1" ht="15.75" x14ac:dyDescent="0.25">
      <c r="A115" s="37" t="s">
        <v>139</v>
      </c>
      <c r="B115" s="39" t="s">
        <v>140</v>
      </c>
      <c r="C115" s="53">
        <v>76.45</v>
      </c>
    </row>
    <row r="116" spans="1:3" s="21" customFormat="1" ht="15.75" x14ac:dyDescent="0.25">
      <c r="A116" s="37" t="s">
        <v>141</v>
      </c>
      <c r="B116" s="39" t="s">
        <v>142</v>
      </c>
      <c r="C116" s="53">
        <v>121.39</v>
      </c>
    </row>
    <row r="117" spans="1:3" s="21" customFormat="1" ht="15.75" x14ac:dyDescent="0.25">
      <c r="A117" s="37" t="s">
        <v>143</v>
      </c>
      <c r="B117" s="39" t="s">
        <v>144</v>
      </c>
      <c r="C117" s="53"/>
    </row>
    <row r="118" spans="1:3" s="21" customFormat="1" ht="15.75" x14ac:dyDescent="0.25">
      <c r="A118" s="35"/>
      <c r="B118" s="40" t="s">
        <v>145</v>
      </c>
      <c r="C118" s="53">
        <v>216.89</v>
      </c>
    </row>
    <row r="119" spans="1:3" s="21" customFormat="1" ht="31.5" x14ac:dyDescent="0.25">
      <c r="A119" s="35"/>
      <c r="B119" s="40" t="s">
        <v>146</v>
      </c>
      <c r="C119" s="53"/>
    </row>
    <row r="120" spans="1:3" s="21" customFormat="1" ht="15.75" x14ac:dyDescent="0.25">
      <c r="A120" s="35"/>
      <c r="B120" s="40" t="s">
        <v>147</v>
      </c>
      <c r="C120" s="53">
        <v>996.96</v>
      </c>
    </row>
    <row r="121" spans="1:3" s="21" customFormat="1" ht="31.5" x14ac:dyDescent="0.25">
      <c r="A121" s="35"/>
      <c r="B121" s="40" t="s">
        <v>148</v>
      </c>
      <c r="C121" s="53"/>
    </row>
    <row r="122" spans="1:3" s="21" customFormat="1" ht="15.75" x14ac:dyDescent="0.25">
      <c r="A122" s="54" t="s">
        <v>149</v>
      </c>
      <c r="B122" s="34" t="s">
        <v>150</v>
      </c>
      <c r="C122" s="53">
        <v>0</v>
      </c>
    </row>
    <row r="123" spans="1:3" s="21" customFormat="1" ht="15.75" x14ac:dyDescent="0.25">
      <c r="A123" s="54"/>
      <c r="B123" s="39" t="s">
        <v>151</v>
      </c>
      <c r="C123" s="53">
        <v>396.32</v>
      </c>
    </row>
    <row r="124" spans="1:3" s="21" customFormat="1" ht="15.75" x14ac:dyDescent="0.25">
      <c r="A124" s="54"/>
      <c r="B124" s="36" t="s">
        <v>152</v>
      </c>
      <c r="C124" s="53">
        <v>254.35423999999995</v>
      </c>
    </row>
    <row r="125" spans="1:3" s="21" customFormat="1" ht="15.75" x14ac:dyDescent="0.25">
      <c r="A125" s="54"/>
      <c r="B125" s="36" t="s">
        <v>153</v>
      </c>
      <c r="C125" s="53">
        <v>0</v>
      </c>
    </row>
    <row r="126" spans="1:3" s="21" customFormat="1" ht="31.5" x14ac:dyDescent="0.25">
      <c r="A126" s="54"/>
      <c r="B126" s="36" t="s">
        <v>154</v>
      </c>
      <c r="C126" s="53"/>
    </row>
    <row r="127" spans="1:3" s="21" customFormat="1" ht="31.5" x14ac:dyDescent="0.25">
      <c r="A127" s="54"/>
      <c r="B127" s="36" t="s">
        <v>155</v>
      </c>
      <c r="C127" s="53">
        <v>1129.2180000000001</v>
      </c>
    </row>
    <row r="128" spans="1:3" s="21" customFormat="1" ht="15.75" x14ac:dyDescent="0.25">
      <c r="A128" s="54"/>
      <c r="B128" s="39" t="s">
        <v>156</v>
      </c>
      <c r="C128" s="53">
        <v>7030.98</v>
      </c>
    </row>
    <row r="129" spans="1:3" s="21" customFormat="1" ht="15.75" x14ac:dyDescent="0.25">
      <c r="A129" s="35"/>
      <c r="B129" s="22" t="s">
        <v>157</v>
      </c>
      <c r="C129" s="53">
        <v>0</v>
      </c>
    </row>
    <row r="130" spans="1:3" s="21" customFormat="1" ht="15.75" x14ac:dyDescent="0.25">
      <c r="A130" s="35"/>
      <c r="B130" s="22" t="s">
        <v>158</v>
      </c>
      <c r="C130" s="53">
        <v>0</v>
      </c>
    </row>
    <row r="131" spans="1:3" s="21" customFormat="1" ht="15.75" x14ac:dyDescent="0.25">
      <c r="A131" s="35"/>
      <c r="B131" s="22" t="s">
        <v>159</v>
      </c>
      <c r="C131" s="53">
        <v>0</v>
      </c>
    </row>
    <row r="132" spans="1:3" s="21" customFormat="1" ht="15.75" x14ac:dyDescent="0.25">
      <c r="A132" s="35"/>
      <c r="B132" s="33" t="s">
        <v>160</v>
      </c>
      <c r="C132" s="53">
        <v>0</v>
      </c>
    </row>
    <row r="133" spans="1:3" s="21" customFormat="1" ht="15.75" x14ac:dyDescent="0.25">
      <c r="A133" s="35"/>
      <c r="B133" s="33" t="s">
        <v>161</v>
      </c>
      <c r="C133" s="53">
        <v>548.22</v>
      </c>
    </row>
    <row r="134" spans="1:3" s="21" customFormat="1" ht="15.75" x14ac:dyDescent="0.25">
      <c r="A134" s="35"/>
      <c r="B134" s="41" t="s">
        <v>162</v>
      </c>
      <c r="C134" s="53">
        <v>0</v>
      </c>
    </row>
    <row r="135" spans="1:3" s="21" customFormat="1" ht="15.75" x14ac:dyDescent="0.25">
      <c r="A135" s="35"/>
      <c r="B135" s="42" t="s">
        <v>163</v>
      </c>
      <c r="C135" s="53"/>
    </row>
    <row r="136" spans="1:3" s="21" customFormat="1" ht="15.75" x14ac:dyDescent="0.25">
      <c r="A136" s="35"/>
      <c r="B136" s="42" t="s">
        <v>164</v>
      </c>
      <c r="C136" s="53"/>
    </row>
    <row r="137" spans="1:3" s="21" customFormat="1" ht="15.75" x14ac:dyDescent="0.25">
      <c r="A137" s="35"/>
      <c r="B137" s="42" t="s">
        <v>165</v>
      </c>
      <c r="C137" s="53"/>
    </row>
    <row r="138" spans="1:3" s="21" customFormat="1" ht="15.75" x14ac:dyDescent="0.25">
      <c r="A138" s="35"/>
      <c r="B138" s="42" t="s">
        <v>166</v>
      </c>
      <c r="C138" s="53"/>
    </row>
    <row r="139" spans="1:3" s="21" customFormat="1" ht="15.75" x14ac:dyDescent="0.25">
      <c r="A139" s="35"/>
      <c r="B139" s="42" t="s">
        <v>167</v>
      </c>
      <c r="C139" s="53"/>
    </row>
    <row r="140" spans="1:3" s="21" customFormat="1" ht="15.75" x14ac:dyDescent="0.25">
      <c r="A140" s="35"/>
      <c r="B140" s="39" t="s">
        <v>168</v>
      </c>
      <c r="C140" s="53"/>
    </row>
    <row r="141" spans="1:3" s="21" customFormat="1" ht="15.75" x14ac:dyDescent="0.25">
      <c r="A141" s="35"/>
      <c r="B141" s="39" t="s">
        <v>169</v>
      </c>
      <c r="C141" s="53">
        <v>1188.96</v>
      </c>
    </row>
    <row r="142" spans="1:3" s="21" customFormat="1" ht="31.5" x14ac:dyDescent="0.25">
      <c r="A142" s="35"/>
      <c r="B142" s="36" t="s">
        <v>170</v>
      </c>
      <c r="C142" s="53"/>
    </row>
    <row r="143" spans="1:3" s="21" customFormat="1" ht="31.5" x14ac:dyDescent="0.25">
      <c r="A143" s="35"/>
      <c r="B143" s="38" t="s">
        <v>171</v>
      </c>
      <c r="C143" s="53">
        <v>599.97</v>
      </c>
    </row>
    <row r="144" spans="1:3" s="21" customFormat="1" ht="15.75" x14ac:dyDescent="0.25">
      <c r="A144" s="35"/>
      <c r="B144" s="36" t="s">
        <v>153</v>
      </c>
      <c r="C144" s="53">
        <v>0</v>
      </c>
    </row>
    <row r="145" spans="1:3" s="21" customFormat="1" ht="15.75" x14ac:dyDescent="0.25">
      <c r="A145" s="33"/>
      <c r="B145" s="42" t="s">
        <v>172</v>
      </c>
      <c r="C145" s="53"/>
    </row>
    <row r="146" spans="1:3" s="21" customFormat="1" ht="15.75" x14ac:dyDescent="0.25">
      <c r="A146" s="33"/>
      <c r="B146" s="39" t="s">
        <v>173</v>
      </c>
      <c r="C146" s="53">
        <v>475.20299999999997</v>
      </c>
    </row>
    <row r="147" spans="1:3" s="21" customFormat="1" ht="15.75" x14ac:dyDescent="0.25">
      <c r="A147" s="33"/>
      <c r="B147" s="41" t="s">
        <v>174</v>
      </c>
      <c r="C147" s="53"/>
    </row>
    <row r="148" spans="1:3" s="21" customFormat="1" ht="31.5" x14ac:dyDescent="0.25">
      <c r="A148" s="35"/>
      <c r="B148" s="42" t="s">
        <v>175</v>
      </c>
      <c r="C148" s="53">
        <v>9334.2999999999993</v>
      </c>
    </row>
    <row r="149" spans="1:3" s="21" customFormat="1" ht="15.75" x14ac:dyDescent="0.25">
      <c r="A149" s="35"/>
      <c r="B149" s="43" t="s">
        <v>176</v>
      </c>
      <c r="C149" s="53">
        <v>16569.93</v>
      </c>
    </row>
    <row r="150" spans="1:3" s="21" customFormat="1" ht="15.75" x14ac:dyDescent="0.25">
      <c r="A150" s="35"/>
      <c r="B150" s="36" t="s">
        <v>177</v>
      </c>
      <c r="C150" s="53"/>
    </row>
    <row r="151" spans="1:3" s="21" customFormat="1" ht="15.75" x14ac:dyDescent="0.25">
      <c r="A151" s="35"/>
      <c r="B151" s="36" t="s">
        <v>178</v>
      </c>
      <c r="C151" s="53">
        <v>1148.78</v>
      </c>
    </row>
    <row r="152" spans="1:3" s="21" customFormat="1" ht="15.75" x14ac:dyDescent="0.25">
      <c r="A152" s="35"/>
      <c r="B152" s="33" t="s">
        <v>179</v>
      </c>
      <c r="C152" s="53">
        <v>2233.3333333333335</v>
      </c>
    </row>
    <row r="153" spans="1:3" s="21" customFormat="1" ht="15.75" x14ac:dyDescent="0.25">
      <c r="A153" s="35"/>
      <c r="B153" s="33" t="s">
        <v>180</v>
      </c>
      <c r="C153" s="53"/>
    </row>
    <row r="154" spans="1:3" s="21" customFormat="1" ht="15.75" x14ac:dyDescent="0.25">
      <c r="A154" s="35"/>
      <c r="B154" s="33" t="s">
        <v>181</v>
      </c>
      <c r="C154" s="53"/>
    </row>
    <row r="155" spans="1:3" s="21" customFormat="1" ht="24" customHeight="1" x14ac:dyDescent="0.25">
      <c r="A155" s="35"/>
      <c r="B155" s="33" t="s">
        <v>182</v>
      </c>
      <c r="C155" s="53"/>
    </row>
    <row r="156" spans="1:3" s="21" customFormat="1" ht="15.75" x14ac:dyDescent="0.25">
      <c r="A156" s="35"/>
      <c r="B156" s="40" t="s">
        <v>183</v>
      </c>
      <c r="C156" s="53">
        <v>3363.7799999999997</v>
      </c>
    </row>
    <row r="157" spans="1:3" s="21" customFormat="1" ht="27.75" customHeight="1" x14ac:dyDescent="0.25">
      <c r="A157" s="35"/>
      <c r="B157" s="40" t="s">
        <v>184</v>
      </c>
      <c r="C157" s="53"/>
    </row>
    <row r="158" spans="1:3" s="21" customFormat="1" ht="15.75" x14ac:dyDescent="0.25">
      <c r="A158" s="28"/>
      <c r="B158" s="34" t="s">
        <v>185</v>
      </c>
      <c r="C158" s="30">
        <f>SUM(C102:C157)</f>
        <v>48887.998573333331</v>
      </c>
    </row>
    <row r="159" spans="1:3" s="21" customFormat="1" ht="15.75" x14ac:dyDescent="0.25">
      <c r="A159" s="35" t="s">
        <v>186</v>
      </c>
      <c r="B159" s="34" t="s">
        <v>187</v>
      </c>
      <c r="C159" s="30">
        <f>319634.568</f>
        <v>319634.56800000003</v>
      </c>
    </row>
    <row r="160" spans="1:3" s="21" customFormat="1" ht="15.75" x14ac:dyDescent="0.25">
      <c r="A160" s="35" t="s">
        <v>188</v>
      </c>
      <c r="B160" s="34" t="s">
        <v>193</v>
      </c>
      <c r="C160" s="30">
        <f>C50+C56+C69+C81+C87+C90+C91+C92+C99+C158+C159</f>
        <v>1417125.0863733334</v>
      </c>
    </row>
    <row r="161" spans="1:6" s="31" customFormat="1" ht="15.75" x14ac:dyDescent="0.25">
      <c r="A161" s="55"/>
      <c r="B161" s="56" t="s">
        <v>194</v>
      </c>
      <c r="C161" s="57">
        <v>1452775.34</v>
      </c>
      <c r="D161" s="58"/>
      <c r="E161" s="59"/>
      <c r="F161" s="59"/>
    </row>
    <row r="162" spans="1:6" s="60" customFormat="1" ht="15.75" x14ac:dyDescent="0.25">
      <c r="A162" s="55"/>
      <c r="B162" s="56" t="s">
        <v>195</v>
      </c>
      <c r="C162" s="57">
        <v>1431645.04</v>
      </c>
      <c r="D162" s="58"/>
      <c r="E162" s="58"/>
      <c r="F162" s="58"/>
    </row>
    <row r="163" spans="1:6" s="60" customFormat="1" ht="15.75" x14ac:dyDescent="0.25">
      <c r="A163" s="55"/>
      <c r="B163" s="56" t="s">
        <v>199</v>
      </c>
      <c r="C163" s="57">
        <v>44218</v>
      </c>
      <c r="D163" s="58"/>
      <c r="E163" s="58"/>
      <c r="F163" s="58"/>
    </row>
    <row r="164" spans="1:6" s="60" customFormat="1" ht="18" customHeight="1" x14ac:dyDescent="0.25">
      <c r="A164" s="55"/>
      <c r="B164" s="56" t="s">
        <v>196</v>
      </c>
      <c r="C164" s="57">
        <v>27881.84</v>
      </c>
      <c r="D164" s="58"/>
      <c r="E164" s="58"/>
      <c r="F164" s="58"/>
    </row>
    <row r="165" spans="1:6" s="60" customFormat="1" ht="15.75" x14ac:dyDescent="0.25">
      <c r="A165" s="55"/>
      <c r="B165" s="56" t="s">
        <v>198</v>
      </c>
      <c r="C165" s="61">
        <f>C164+C162-C160</f>
        <v>42401.793626666768</v>
      </c>
      <c r="D165" s="59"/>
      <c r="E165" s="59"/>
      <c r="F165" s="59"/>
    </row>
    <row r="166" spans="1:6" s="60" customFormat="1" ht="15.75" x14ac:dyDescent="0.25">
      <c r="A166" s="55"/>
      <c r="B166" s="56" t="s">
        <v>197</v>
      </c>
      <c r="C166" s="61">
        <f>C42+C165</f>
        <v>-66941.736373333231</v>
      </c>
      <c r="D166" s="59"/>
      <c r="E166" s="59"/>
      <c r="F166" s="59"/>
    </row>
    <row r="167" spans="1:6" s="63" customFormat="1" ht="15.75" x14ac:dyDescent="0.25">
      <c r="A167" s="62"/>
      <c r="C167" s="62"/>
    </row>
    <row r="168" spans="1:6" s="63" customFormat="1" ht="15.75" x14ac:dyDescent="0.25">
      <c r="A168" s="62"/>
      <c r="C168" s="62"/>
    </row>
    <row r="169" spans="1:6" s="63" customFormat="1" ht="15.75" x14ac:dyDescent="0.25">
      <c r="A169" s="62"/>
      <c r="C169" s="62"/>
    </row>
    <row r="170" spans="1:6" s="63" customFormat="1" ht="15.75" x14ac:dyDescent="0.25">
      <c r="A170" s="62"/>
      <c r="C170" s="62"/>
    </row>
    <row r="171" spans="1:6" s="63" customFormat="1" ht="15.75" x14ac:dyDescent="0.25">
      <c r="A171" s="62"/>
      <c r="C171" s="62"/>
    </row>
    <row r="172" spans="1:6" s="63" customFormat="1" ht="15.75" x14ac:dyDescent="0.25">
      <c r="A172" s="62"/>
      <c r="C172" s="62"/>
    </row>
    <row r="173" spans="1:6" s="63" customFormat="1" ht="15.75" x14ac:dyDescent="0.25">
      <c r="A173" s="62"/>
    </row>
    <row r="174" spans="1:6" s="63" customFormat="1" ht="15.75" x14ac:dyDescent="0.25">
      <c r="A174" s="62"/>
    </row>
  </sheetData>
  <mergeCells count="3">
    <mergeCell ref="A38:B38"/>
    <mergeCell ref="A39:B39"/>
    <mergeCell ref="A40:B4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2024-01-31T08:34:30Z</dcterms:created>
  <dcterms:modified xsi:type="dcterms:W3CDTF">2024-03-14T06:31:23Z</dcterms:modified>
</cp:coreProperties>
</file>