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4\Первомайская Песчаная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68" i="1" l="1"/>
  <c r="C99" i="1"/>
  <c r="C98" i="1"/>
  <c r="C83" i="1"/>
  <c r="C74" i="1"/>
  <c r="C71" i="1"/>
  <c r="C66" i="1"/>
  <c r="C57" i="1"/>
  <c r="C45" i="1"/>
  <c r="B9" i="1"/>
  <c r="C100" i="1" l="1"/>
  <c r="C105" i="1" s="1"/>
  <c r="C106" i="1" s="1"/>
</calcChain>
</file>

<file path=xl/sharedStrings.xml><?xml version="1.0" encoding="utf-8"?>
<sst xmlns="http://schemas.openxmlformats.org/spreadsheetml/2006/main" count="141" uniqueCount="137">
  <si>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</si>
  <si>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№4"</t>
  </si>
  <si>
    <t>ул.Первомайская, 2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</si>
  <si>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</si>
  <si>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</si>
  <si>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</si>
  <si>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</si>
  <si>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</si>
  <si>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</si>
  <si>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</si>
  <si>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</si>
  <si>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</si>
  <si>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</si>
  <si>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</si>
  <si>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</si>
  <si>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</si>
  <si>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</si>
  <si>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</si>
  <si>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Количество мусоропроводов</t>
  </si>
  <si>
    <t>ж</t>
  </si>
  <si>
    <t>Площадь мусороприемных камер</t>
  </si>
  <si>
    <t>Количество клапанов мусоропровода</t>
  </si>
  <si>
    <t>Длина ствола мусоропровода</t>
  </si>
  <si>
    <t>з</t>
  </si>
  <si>
    <t>Площадь чердаков</t>
  </si>
  <si>
    <t>и</t>
  </si>
  <si>
    <t>Площадь подвала</t>
  </si>
  <si>
    <t>к</t>
  </si>
  <si>
    <t>Площадь  кровли (уборка мусора)</t>
  </si>
  <si>
    <t>л</t>
  </si>
  <si>
    <t>Площадь придомовой территории (ручная уборка)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</si>
  <si>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</si>
  <si>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</si>
  <si>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</si>
  <si>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</si>
  <si>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</si>
  <si>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человека в месяц</t>
  </si>
  <si>
    <t>н</t>
  </si>
  <si>
    <t>Количество лифтов</t>
  </si>
  <si>
    <t>Площадь пола кабины лифта</t>
  </si>
  <si>
    <t>Площадь элементов кабины лифта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</si>
  <si>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</si>
  <si>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</si>
  <si>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</si>
  <si>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</si>
  <si>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и верхних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</si>
  <si>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</si>
  <si>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</t>
  </si>
  <si>
    <t xml:space="preserve">            ИТОГО по п. 1 :</t>
  </si>
  <si>
    <t xml:space="preserve">   3.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</si>
  <si>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</si>
  <si>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</si>
  <si>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</si>
  <si>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</si>
  <si>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</si>
  <si>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</si>
  <si>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</si>
  <si>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</si>
  <si>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>Подметание снега  при снегопаде (более 2-х см)</t>
  </si>
  <si>
    <t xml:space="preserve">Подметание снега  без снегопада (менее 2-х см) </t>
  </si>
  <si>
    <t xml:space="preserve"> 2.5</t>
  </si>
  <si>
    <t xml:space="preserve">Сдвижка и подметание территории в зимний период (механизированная уборка) </t>
  </si>
  <si>
    <t>2.6.</t>
  </si>
  <si>
    <t>Посыпка пешеходных дорожек и проездов противогололедными материалами шириной 0,5м</t>
  </si>
  <si>
    <t>2.7.</t>
  </si>
  <si>
    <t>Очистка пешеходных дорожек, отмостки  и проездов от наледи и льда шириной 0,5м</t>
  </si>
  <si>
    <t>2.9.</t>
  </si>
  <si>
    <t>Кошение газонов</t>
  </si>
  <si>
    <t xml:space="preserve">            ИТОГО по п. 3 :</t>
  </si>
  <si>
    <t xml:space="preserve">   3. Подготовка многоквартирного дома к сезонной эксплуатации</t>
  </si>
  <si>
    <t>3.1.</t>
  </si>
  <si>
    <t>Ремонт, регулировка, промывка, испытание, консервация, расконсервация системы центрального отопления</t>
  </si>
  <si>
    <t>Осмотр системы ЦО</t>
  </si>
  <si>
    <t xml:space="preserve"> - Промывка трубопроводов системы ЦО</t>
  </si>
  <si>
    <t xml:space="preserve"> - Испытание трубопроводов системы ЦО</t>
  </si>
  <si>
    <t xml:space="preserve"> - Регулировка и наладка системы ЦО</t>
  </si>
  <si>
    <t xml:space="preserve"> - консервация , расконсервация системы ЦО</t>
  </si>
  <si>
    <t xml:space="preserve"> - ликвидация возд.пробок в тояке отопления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</si>
  <si>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</si>
  <si>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</si>
  <si>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</si>
  <si>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</si>
  <si>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системах ВиК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</si>
  <si>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</si>
  <si>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</si>
  <si>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</si>
  <si>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</si>
  <si>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</si>
  <si>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</si>
  <si>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Диспетчерское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</si>
  <si>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</si>
  <si>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</si>
  <si>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</si>
  <si>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</si>
  <si>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</si>
  <si>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</si>
  <si>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</si>
  <si>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</si>
  <si>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</si>
  <si>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</si>
  <si>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и запись показаний, обработка информации, занесение данных в компьютер, передача ресурсоснабжающей организации (тепло)</t>
  </si>
  <si>
    <t>Снятие и запись показаний, обработка информации, занесение данных в компьютер, передача ресурсоснабжающей организации (вода)</t>
  </si>
  <si>
    <t>Снятие и запись показаний, обработка информации, занесение данных в компьютер, передача ресурсоснабжающей организации (электроэнергия)</t>
  </si>
  <si>
    <t xml:space="preserve">            ИТОГО по п. 8 :</t>
  </si>
  <si>
    <t xml:space="preserve">  9. Текущий ремонт</t>
  </si>
  <si>
    <t>9.1.</t>
  </si>
  <si>
    <t>Текущий ремонт электрооборудования (непредвиденные работы</t>
  </si>
  <si>
    <t>замена фотореле в схеме придомовой территории</t>
  </si>
  <si>
    <t>9.2.</t>
  </si>
  <si>
    <t>Текущий ремонт систем водоснабжения и водоотведения (непредвиденные работы</t>
  </si>
  <si>
    <t>замена обратного клапана со сборкой в ИТП:</t>
  </si>
  <si>
    <t>а</t>
  </si>
  <si>
    <t>смена клапана обратного Ду 32 мм</t>
  </si>
  <si>
    <t>б</t>
  </si>
  <si>
    <t>смена сгона Ду 32 мм</t>
  </si>
  <si>
    <t>в</t>
  </si>
  <si>
    <t>смена контргайки Ду 32 мм</t>
  </si>
  <si>
    <t>смена стальной муфты ДУ 32 мм</t>
  </si>
  <si>
    <t>уплотнение соединений сантехническим льном, силиконовым герметиком</t>
  </si>
  <si>
    <t>сварочные работы</t>
  </si>
  <si>
    <t>Текущий ремонт систем конструкт.элементов) (непредвиденные работы</t>
  </si>
  <si>
    <t>открытие продухов в цоколе</t>
  </si>
  <si>
    <t>смена штапика и притворной планки (тамбурная дверь)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</si>
  <si>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</si>
  <si>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</si>
  <si>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</si>
  <si>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 :</t>
  </si>
  <si>
    <t>по управлению и обслуживанию</t>
  </si>
  <si>
    <t>МКД по ул.Первомайская 2</t>
  </si>
  <si>
    <t>Отчет за 2023 г.</t>
  </si>
  <si>
    <t>Результат на 01.01.2023 г. ("+" экономия, "-" перерасход)</t>
  </si>
  <si>
    <t xml:space="preserve">Итого начислено населению </t>
  </si>
  <si>
    <t xml:space="preserve">Итого оплачено населением </t>
  </si>
  <si>
    <t>Начислено по нежилым помещениям (без НДС)</t>
  </si>
  <si>
    <t>Оплата по нежилым помещениям (без НДС)</t>
  </si>
  <si>
    <t>Результат накоплением "+" - экономия "-" - перерасход</t>
  </si>
  <si>
    <t>Результат за 2023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</si>
</sst>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u/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2" fillId="0" borderId="4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8" fillId="0" borderId="0" xfId="1" applyFont="1" applyFill="1" applyBorder="1" applyAlignment="1">
      <alignment horizont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vertical="center" wrapText="1"/>
    </xf>
    <xf numFmtId="2" fontId="8" fillId="0" borderId="7" xfId="0" applyNumberFormat="1" applyFont="1" applyFill="1" applyBorder="1" applyAlignment="1">
      <alignment horizontal="right" vertical="center" wrapText="1"/>
    </xf>
    <xf numFmtId="0" fontId="6" fillId="0" borderId="0" xfId="0" applyFont="1" applyFill="1" applyAlignment="1">
      <alignment vertical="center"/>
    </xf>
    <xf numFmtId="0" fontId="6" fillId="0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vertical="center" wrapText="1"/>
    </xf>
    <xf numFmtId="2" fontId="6" fillId="0" borderId="7" xfId="0" applyNumberFormat="1" applyFont="1" applyFill="1" applyBorder="1" applyAlignment="1">
      <alignment vertical="center"/>
    </xf>
    <xf numFmtId="0" fontId="8" fillId="0" borderId="7" xfId="0" applyFont="1" applyFill="1" applyBorder="1" applyAlignment="1">
      <alignment vertical="center" wrapText="1"/>
    </xf>
    <xf numFmtId="2" fontId="8" fillId="0" borderId="7" xfId="0" applyNumberFormat="1" applyFont="1" applyFill="1" applyBorder="1" applyAlignment="1">
      <alignment vertical="center"/>
    </xf>
    <xf numFmtId="16" fontId="6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0" fillId="0" borderId="7" xfId="0" applyFont="1" applyBorder="1" applyAlignment="1">
      <alignment wrapText="1"/>
    </xf>
    <xf numFmtId="0" fontId="10" fillId="0" borderId="7" xfId="0" applyFont="1" applyBorder="1" applyAlignment="1">
      <alignment horizontal="center" wrapText="1"/>
    </xf>
    <xf numFmtId="0" fontId="8" fillId="0" borderId="7" xfId="0" applyFont="1" applyBorder="1" applyAlignment="1">
      <alignment wrapText="1"/>
    </xf>
    <xf numFmtId="0" fontId="10" fillId="0" borderId="7" xfId="0" applyFont="1" applyBorder="1"/>
    <xf numFmtId="2" fontId="8" fillId="0" borderId="7" xfId="0" applyNumberFormat="1" applyFont="1" applyFill="1" applyBorder="1" applyAlignment="1">
      <alignment vertical="center" wrapText="1"/>
    </xf>
    <xf numFmtId="0" fontId="8" fillId="0" borderId="7" xfId="1" applyFont="1" applyBorder="1" applyAlignment="1">
      <alignment horizontal="center" wrapText="1"/>
    </xf>
    <xf numFmtId="0" fontId="8" fillId="0" borderId="7" xfId="1" applyFont="1" applyBorder="1" applyAlignment="1">
      <alignment wrapText="1"/>
    </xf>
    <xf numFmtId="2" fontId="8" fillId="0" borderId="7" xfId="2" applyNumberFormat="1" applyFont="1" applyFill="1" applyBorder="1" applyAlignment="1">
      <alignment wrapText="1"/>
    </xf>
    <xf numFmtId="2" fontId="6" fillId="0" borderId="0" xfId="1" applyNumberFormat="1" applyFont="1"/>
    <xf numFmtId="0" fontId="6" fillId="0" borderId="0" xfId="1" applyFont="1"/>
    <xf numFmtId="0" fontId="6" fillId="0" borderId="0" xfId="0" applyFont="1" applyBorder="1" applyAlignment="1">
      <alignment vertical="center"/>
    </xf>
    <xf numFmtId="2" fontId="8" fillId="0" borderId="7" xfId="2" applyNumberFormat="1" applyFont="1" applyBorder="1" applyAlignment="1">
      <alignment wrapText="1"/>
    </xf>
    <xf numFmtId="0" fontId="11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0" fontId="6" fillId="0" borderId="0" xfId="0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2"/>
  <sheetViews>
    <sheetView tabSelected="1" topLeftCell="A82" workbookViewId="0">
      <selection activeCell="C105" sqref="C105:C106"/>
    </sheetView>
  </sheetViews>
  <sheetFormatPr defaultColWidth="9.140625" defaultRowHeight="15" x14ac:dyDescent="0.25"/>
  <cols>
    <col min="1" max="1" width="5" style="19" customWidth="1"/>
    <col min="2" max="2" width="78.85546875" style="19" customWidth="1"/>
    <col min="3" max="3" width="15.28515625" style="19" customWidth="1"/>
    <col min="4" max="201" width="9.140625" style="19" customWidth="1"/>
    <col min="202" max="202" width="5" style="19" customWidth="1"/>
    <col min="203" max="203" width="34.28515625" style="19" customWidth="1"/>
    <col min="204" max="204" width="8.140625" style="19" customWidth="1"/>
    <col min="205" max="16384" width="9.140625" style="19"/>
  </cols>
  <sheetData>
    <row r="1" spans="1:2" s="1" customFormat="1" ht="11.25" hidden="1" x14ac:dyDescent="0.25">
      <c r="B1" s="2" t="s">
        <v>0</v>
      </c>
    </row>
    <row r="2" spans="1:2" s="1" customFormat="1" ht="11.25" hidden="1" x14ac:dyDescent="0.25">
      <c r="B2" s="2" t="s">
        <v>1</v>
      </c>
    </row>
    <row r="3" spans="1:2" s="1" customFormat="1" ht="11.25" hidden="1" x14ac:dyDescent="0.25">
      <c r="B3" s="3" t="s">
        <v>2</v>
      </c>
    </row>
    <row r="4" spans="1:2" s="1" customFormat="1" ht="11.25" hidden="1" x14ac:dyDescent="0.25">
      <c r="A4" s="4"/>
      <c r="B4" s="5"/>
    </row>
    <row r="5" spans="1:2" s="1" customFormat="1" ht="11.25" hidden="1" x14ac:dyDescent="0.25">
      <c r="A5" s="6"/>
      <c r="B5" s="7"/>
    </row>
    <row r="6" spans="1:2" s="1" customFormat="1" ht="11.25" hidden="1" x14ac:dyDescent="0.25">
      <c r="A6" s="6"/>
      <c r="B6" s="7"/>
    </row>
    <row r="7" spans="1:2" s="1" customFormat="1" ht="11.25" hidden="1" x14ac:dyDescent="0.25">
      <c r="A7" s="6"/>
      <c r="B7" s="7"/>
    </row>
    <row r="8" spans="1:2" s="1" customFormat="1" ht="11.25" hidden="1" x14ac:dyDescent="0.25">
      <c r="A8" s="8"/>
      <c r="B8" s="9"/>
    </row>
    <row r="9" spans="1:2" s="1" customFormat="1" ht="11.25" hidden="1" x14ac:dyDescent="0.25">
      <c r="A9" s="10">
        <v>1</v>
      </c>
      <c r="B9" s="10">
        <f>A9+1</f>
        <v>2</v>
      </c>
    </row>
    <row r="10" spans="1:2" s="1" customFormat="1" ht="11.25" hidden="1" x14ac:dyDescent="0.25">
      <c r="A10" s="10"/>
      <c r="B10" s="11" t="s">
        <v>3</v>
      </c>
    </row>
    <row r="11" spans="1:2" s="1" customFormat="1" ht="11.25" hidden="1" x14ac:dyDescent="0.25">
      <c r="A11" s="12" t="s">
        <v>4</v>
      </c>
      <c r="B11" s="13" t="s">
        <v>5</v>
      </c>
    </row>
    <row r="12" spans="1:2" s="1" customFormat="1" ht="11.25" hidden="1" x14ac:dyDescent="0.25">
      <c r="A12" s="12" t="s">
        <v>6</v>
      </c>
      <c r="B12" s="13" t="s">
        <v>7</v>
      </c>
    </row>
    <row r="13" spans="1:2" s="1" customFormat="1" ht="11.25" hidden="1" x14ac:dyDescent="0.25">
      <c r="A13" s="10" t="s">
        <v>8</v>
      </c>
      <c r="B13" s="14" t="s">
        <v>9</v>
      </c>
    </row>
    <row r="14" spans="1:2" s="1" customFormat="1" ht="11.25" hidden="1" x14ac:dyDescent="0.25">
      <c r="A14" s="12" t="s">
        <v>10</v>
      </c>
      <c r="B14" s="13" t="s">
        <v>11</v>
      </c>
    </row>
    <row r="15" spans="1:2" s="1" customFormat="1" ht="11.25" hidden="1" x14ac:dyDescent="0.25">
      <c r="A15" s="12" t="s">
        <v>12</v>
      </c>
      <c r="B15" s="13" t="s">
        <v>13</v>
      </c>
    </row>
    <row r="16" spans="1:2" s="1" customFormat="1" ht="11.25" hidden="1" x14ac:dyDescent="0.25">
      <c r="A16" s="12"/>
      <c r="B16" s="13" t="s">
        <v>14</v>
      </c>
    </row>
    <row r="17" spans="1:2" s="1" customFormat="1" ht="11.25" hidden="1" x14ac:dyDescent="0.25">
      <c r="A17" s="12"/>
      <c r="B17" s="13" t="s">
        <v>15</v>
      </c>
    </row>
    <row r="18" spans="1:2" s="1" customFormat="1" ht="11.25" hidden="1" x14ac:dyDescent="0.25">
      <c r="A18" s="12" t="s">
        <v>16</v>
      </c>
      <c r="B18" s="13" t="s">
        <v>17</v>
      </c>
    </row>
    <row r="19" spans="1:2" s="1" customFormat="1" ht="11.25" hidden="1" x14ac:dyDescent="0.25">
      <c r="A19" s="12"/>
      <c r="B19" s="13" t="s">
        <v>18</v>
      </c>
    </row>
    <row r="20" spans="1:2" s="1" customFormat="1" ht="11.25" hidden="1" x14ac:dyDescent="0.25">
      <c r="A20" s="12" t="s">
        <v>19</v>
      </c>
      <c r="B20" s="13" t="s">
        <v>20</v>
      </c>
    </row>
    <row r="21" spans="1:2" s="1" customFormat="1" ht="11.25" hidden="1" x14ac:dyDescent="0.25">
      <c r="A21" s="12"/>
      <c r="B21" s="13" t="s">
        <v>21</v>
      </c>
    </row>
    <row r="22" spans="1:2" s="1" customFormat="1" ht="11.25" hidden="1" x14ac:dyDescent="0.25">
      <c r="A22" s="12"/>
      <c r="B22" s="13" t="s">
        <v>22</v>
      </c>
    </row>
    <row r="23" spans="1:2" s="1" customFormat="1" ht="11.25" hidden="1" x14ac:dyDescent="0.25">
      <c r="A23" s="12" t="s">
        <v>23</v>
      </c>
      <c r="B23" s="13" t="s">
        <v>24</v>
      </c>
    </row>
    <row r="24" spans="1:2" s="1" customFormat="1" ht="11.25" hidden="1" x14ac:dyDescent="0.25">
      <c r="A24" s="12" t="s">
        <v>25</v>
      </c>
      <c r="B24" s="13" t="s">
        <v>26</v>
      </c>
    </row>
    <row r="25" spans="1:2" s="1" customFormat="1" ht="11.25" hidden="1" x14ac:dyDescent="0.25">
      <c r="A25" s="12" t="s">
        <v>27</v>
      </c>
      <c r="B25" s="13" t="s">
        <v>28</v>
      </c>
    </row>
    <row r="26" spans="1:2" s="1" customFormat="1" ht="11.25" hidden="1" x14ac:dyDescent="0.25">
      <c r="A26" s="12" t="s">
        <v>29</v>
      </c>
      <c r="B26" s="15" t="s">
        <v>30</v>
      </c>
    </row>
    <row r="27" spans="1:2" s="1" customFormat="1" ht="11.25" hidden="1" x14ac:dyDescent="0.25">
      <c r="A27" s="12"/>
      <c r="B27" s="15" t="s">
        <v>31</v>
      </c>
    </row>
    <row r="28" spans="1:2" s="1" customFormat="1" ht="11.25" hidden="1" x14ac:dyDescent="0.25">
      <c r="A28" s="12"/>
      <c r="B28" s="15" t="s">
        <v>33</v>
      </c>
    </row>
    <row r="29" spans="1:2" s="1" customFormat="1" ht="11.25" hidden="1" x14ac:dyDescent="0.25">
      <c r="A29" s="12"/>
      <c r="B29" s="15" t="s">
        <v>34</v>
      </c>
    </row>
    <row r="30" spans="1:2" s="1" customFormat="1" ht="11.25" hidden="1" x14ac:dyDescent="0.25">
      <c r="A30" s="12"/>
      <c r="B30" s="15" t="s">
        <v>35</v>
      </c>
    </row>
    <row r="31" spans="1:2" s="1" customFormat="1" ht="11.25" hidden="1" x14ac:dyDescent="0.25">
      <c r="A31" s="12" t="s">
        <v>32</v>
      </c>
      <c r="B31" s="15" t="s">
        <v>36</v>
      </c>
    </row>
    <row r="32" spans="1:2" s="1" customFormat="1" ht="11.25" hidden="1" x14ac:dyDescent="0.25">
      <c r="A32" s="12" t="s">
        <v>37</v>
      </c>
      <c r="B32" s="15" t="s">
        <v>38</v>
      </c>
    </row>
    <row r="33" spans="1:3" s="1" customFormat="1" ht="11.25" hidden="1" x14ac:dyDescent="0.25">
      <c r="A33" s="12"/>
      <c r="B33" s="15" t="s">
        <v>39</v>
      </c>
    </row>
    <row r="34" spans="1:3" s="1" customFormat="1" ht="11.25" hidden="1" x14ac:dyDescent="0.25">
      <c r="A34" s="12"/>
      <c r="B34" s="15" t="s">
        <v>40</v>
      </c>
    </row>
    <row r="35" spans="1:3" s="1" customFormat="1" ht="11.25" hidden="1" x14ac:dyDescent="0.25">
      <c r="A35" s="12" t="s">
        <v>41</v>
      </c>
      <c r="B35" s="15" t="s">
        <v>42</v>
      </c>
    </row>
    <row r="36" spans="1:3" s="1" customFormat="1" ht="11.25" hidden="1" x14ac:dyDescent="0.25">
      <c r="A36" s="16"/>
      <c r="B36" s="17"/>
    </row>
    <row r="37" spans="1:3" s="21" customFormat="1" ht="15.75" x14ac:dyDescent="0.25">
      <c r="A37" s="57" t="s">
        <v>129</v>
      </c>
      <c r="B37" s="57"/>
      <c r="C37" s="20"/>
    </row>
    <row r="38" spans="1:3" s="21" customFormat="1" ht="15.75" x14ac:dyDescent="0.25">
      <c r="A38" s="57" t="s">
        <v>127</v>
      </c>
      <c r="B38" s="57"/>
      <c r="C38" s="20"/>
    </row>
    <row r="39" spans="1:3" s="21" customFormat="1" ht="15.75" x14ac:dyDescent="0.25">
      <c r="A39" s="57" t="s">
        <v>128</v>
      </c>
      <c r="B39" s="57"/>
      <c r="C39" s="20"/>
    </row>
    <row r="40" spans="1:3" s="21" customFormat="1" ht="15.75" x14ac:dyDescent="0.25">
      <c r="A40" s="22"/>
      <c r="B40" s="22"/>
      <c r="C40" s="20"/>
    </row>
    <row r="41" spans="1:3" s="26" customFormat="1" ht="15.75" x14ac:dyDescent="0.25">
      <c r="A41" s="23"/>
      <c r="B41" s="24" t="s">
        <v>130</v>
      </c>
      <c r="C41" s="25">
        <v>-113126.55813333331</v>
      </c>
    </row>
    <row r="42" spans="1:3" s="1" customFormat="1" ht="15.75" x14ac:dyDescent="0.25">
      <c r="A42" s="27"/>
      <c r="B42" s="28" t="s">
        <v>43</v>
      </c>
      <c r="C42" s="27"/>
    </row>
    <row r="43" spans="1:3" s="1" customFormat="1" ht="33.75" customHeight="1" x14ac:dyDescent="0.25">
      <c r="A43" s="29" t="s">
        <v>44</v>
      </c>
      <c r="B43" s="30" t="s">
        <v>45</v>
      </c>
      <c r="C43" s="31">
        <v>26081.616000000005</v>
      </c>
    </row>
    <row r="44" spans="1:3" s="1" customFormat="1" ht="60.75" customHeight="1" x14ac:dyDescent="0.25">
      <c r="A44" s="27" t="s">
        <v>46</v>
      </c>
      <c r="B44" s="30" t="s">
        <v>47</v>
      </c>
      <c r="C44" s="31">
        <v>1468.4312</v>
      </c>
    </row>
    <row r="45" spans="1:3" s="1" customFormat="1" ht="15.75" x14ac:dyDescent="0.25">
      <c r="A45" s="29"/>
      <c r="B45" s="32" t="s">
        <v>48</v>
      </c>
      <c r="C45" s="33">
        <f>SUM(C43:C44)</f>
        <v>27550.047200000005</v>
      </c>
    </row>
    <row r="46" spans="1:3" s="1" customFormat="1" ht="15.75" x14ac:dyDescent="0.25">
      <c r="A46" s="29"/>
      <c r="B46" s="28" t="s">
        <v>49</v>
      </c>
      <c r="C46" s="31"/>
    </row>
    <row r="47" spans="1:3" s="1" customFormat="1" ht="21.75" customHeight="1" x14ac:dyDescent="0.25">
      <c r="A47" s="29" t="s">
        <v>50</v>
      </c>
      <c r="B47" s="30" t="s">
        <v>51</v>
      </c>
      <c r="C47" s="31">
        <v>3082.5739999999996</v>
      </c>
    </row>
    <row r="48" spans="1:3" s="1" customFormat="1" ht="15.75" x14ac:dyDescent="0.25">
      <c r="A48" s="34" t="s">
        <v>52</v>
      </c>
      <c r="B48" s="30" t="s">
        <v>53</v>
      </c>
      <c r="C48" s="31">
        <v>3379.2</v>
      </c>
    </row>
    <row r="49" spans="1:3" s="1" customFormat="1" ht="15.75" x14ac:dyDescent="0.25">
      <c r="A49" s="34" t="s">
        <v>54</v>
      </c>
      <c r="B49" s="30" t="s">
        <v>55</v>
      </c>
      <c r="C49" s="31">
        <v>1049.5999999999999</v>
      </c>
    </row>
    <row r="50" spans="1:3" s="1" customFormat="1" ht="15.75" x14ac:dyDescent="0.25">
      <c r="A50" s="34" t="s">
        <v>56</v>
      </c>
      <c r="B50" s="30" t="s">
        <v>57</v>
      </c>
      <c r="C50" s="31">
        <v>943.59999999999991</v>
      </c>
    </row>
    <row r="51" spans="1:3" s="1" customFormat="1" ht="24.75" customHeight="1" x14ac:dyDescent="0.25">
      <c r="A51" s="34"/>
      <c r="B51" s="30" t="s">
        <v>58</v>
      </c>
      <c r="C51" s="31">
        <v>14023.32</v>
      </c>
    </row>
    <row r="52" spans="1:3" s="1" customFormat="1" ht="15.75" x14ac:dyDescent="0.25">
      <c r="A52" s="34"/>
      <c r="B52" s="30" t="s">
        <v>59</v>
      </c>
      <c r="C52" s="31">
        <v>20301.400000000001</v>
      </c>
    </row>
    <row r="53" spans="1:3" s="1" customFormat="1" ht="31.5" x14ac:dyDescent="0.25">
      <c r="A53" s="29" t="s">
        <v>60</v>
      </c>
      <c r="B53" s="30" t="s">
        <v>61</v>
      </c>
      <c r="C53" s="31">
        <v>4552.2960000000003</v>
      </c>
    </row>
    <row r="54" spans="1:3" s="1" customFormat="1" ht="31.5" x14ac:dyDescent="0.25">
      <c r="A54" s="29" t="s">
        <v>62</v>
      </c>
      <c r="B54" s="30" t="s">
        <v>63</v>
      </c>
      <c r="C54" s="31">
        <v>1103.3010000000002</v>
      </c>
    </row>
    <row r="55" spans="1:3" s="1" customFormat="1" ht="31.5" x14ac:dyDescent="0.25">
      <c r="A55" s="29" t="s">
        <v>64</v>
      </c>
      <c r="B55" s="30" t="s">
        <v>65</v>
      </c>
      <c r="C55" s="31">
        <v>6449.9759999999997</v>
      </c>
    </row>
    <row r="56" spans="1:3" s="1" customFormat="1" ht="15.75" x14ac:dyDescent="0.25">
      <c r="A56" s="29" t="s">
        <v>66</v>
      </c>
      <c r="B56" s="30" t="s">
        <v>67</v>
      </c>
      <c r="C56" s="31">
        <v>3635.2</v>
      </c>
    </row>
    <row r="57" spans="1:3" s="1" customFormat="1" ht="15.75" x14ac:dyDescent="0.25">
      <c r="A57" s="29"/>
      <c r="B57" s="32" t="s">
        <v>68</v>
      </c>
      <c r="C57" s="33">
        <f>SUM(C47:C56)</f>
        <v>58520.467000000004</v>
      </c>
    </row>
    <row r="58" spans="1:3" s="1" customFormat="1" ht="15.75" x14ac:dyDescent="0.25">
      <c r="A58" s="29"/>
      <c r="B58" s="28" t="s">
        <v>69</v>
      </c>
      <c r="C58" s="31"/>
    </row>
    <row r="59" spans="1:3" s="1" customFormat="1" ht="31.5" x14ac:dyDescent="0.25">
      <c r="A59" s="29" t="s">
        <v>70</v>
      </c>
      <c r="B59" s="30" t="s">
        <v>71</v>
      </c>
      <c r="C59" s="31"/>
    </row>
    <row r="60" spans="1:3" s="1" customFormat="1" ht="15.75" x14ac:dyDescent="0.25">
      <c r="A60" s="29"/>
      <c r="B60" s="30" t="s">
        <v>72</v>
      </c>
      <c r="C60" s="31">
        <v>127.742</v>
      </c>
    </row>
    <row r="61" spans="1:3" s="1" customFormat="1" ht="15.75" x14ac:dyDescent="0.25">
      <c r="A61" s="29"/>
      <c r="B61" s="30" t="s">
        <v>73</v>
      </c>
      <c r="C61" s="31">
        <v>23198</v>
      </c>
    </row>
    <row r="62" spans="1:3" s="1" customFormat="1" ht="15.75" x14ac:dyDescent="0.25">
      <c r="A62" s="29"/>
      <c r="B62" s="30" t="s">
        <v>74</v>
      </c>
      <c r="C62" s="31">
        <v>6271.3600000000006</v>
      </c>
    </row>
    <row r="63" spans="1:3" s="1" customFormat="1" ht="15.75" x14ac:dyDescent="0.25">
      <c r="A63" s="29"/>
      <c r="B63" s="30" t="s">
        <v>75</v>
      </c>
      <c r="C63" s="31">
        <v>232.88</v>
      </c>
    </row>
    <row r="64" spans="1:3" s="1" customFormat="1" ht="15.75" x14ac:dyDescent="0.25">
      <c r="A64" s="29"/>
      <c r="B64" s="30" t="s">
        <v>76</v>
      </c>
      <c r="C64" s="31">
        <v>3322.6400000000003</v>
      </c>
    </row>
    <row r="65" spans="1:3" s="1" customFormat="1" ht="15.75" x14ac:dyDescent="0.25">
      <c r="A65" s="29"/>
      <c r="B65" s="30" t="s">
        <v>77</v>
      </c>
      <c r="C65" s="31">
        <v>65.06</v>
      </c>
    </row>
    <row r="66" spans="1:3" s="1" customFormat="1" ht="15.75" x14ac:dyDescent="0.25">
      <c r="A66" s="29"/>
      <c r="B66" s="32" t="s">
        <v>68</v>
      </c>
      <c r="C66" s="33">
        <f>SUM(C60:C65)</f>
        <v>33217.682000000001</v>
      </c>
    </row>
    <row r="67" spans="1:3" s="1" customFormat="1" ht="15.75" x14ac:dyDescent="0.25">
      <c r="A67" s="29"/>
      <c r="B67" s="28" t="s">
        <v>78</v>
      </c>
      <c r="C67" s="31"/>
    </row>
    <row r="68" spans="1:3" s="1" customFormat="1" ht="31.5" x14ac:dyDescent="0.25">
      <c r="A68" s="29" t="s">
        <v>79</v>
      </c>
      <c r="B68" s="30" t="s">
        <v>80</v>
      </c>
      <c r="C68" s="31">
        <f>4911.03/2</f>
        <v>2455.5149999999999</v>
      </c>
    </row>
    <row r="69" spans="1:3" s="1" customFormat="1" ht="33" customHeight="1" x14ac:dyDescent="0.25">
      <c r="A69" s="29" t="s">
        <v>81</v>
      </c>
      <c r="B69" s="30" t="s">
        <v>82</v>
      </c>
      <c r="C69" s="31">
        <v>2455.5150000000003</v>
      </c>
    </row>
    <row r="70" spans="1:3" s="1" customFormat="1" ht="31.5" x14ac:dyDescent="0.25">
      <c r="A70" s="29" t="s">
        <v>83</v>
      </c>
      <c r="B70" s="30" t="s">
        <v>84</v>
      </c>
      <c r="C70" s="31">
        <v>12449.36</v>
      </c>
    </row>
    <row r="71" spans="1:3" s="1" customFormat="1" ht="15.75" x14ac:dyDescent="0.25">
      <c r="A71" s="29"/>
      <c r="B71" s="32" t="s">
        <v>85</v>
      </c>
      <c r="C71" s="33">
        <f>SUM(C68:C70)</f>
        <v>17360.39</v>
      </c>
    </row>
    <row r="72" spans="1:3" s="1" customFormat="1" ht="31.5" x14ac:dyDescent="0.25">
      <c r="A72" s="35" t="s">
        <v>86</v>
      </c>
      <c r="B72" s="32" t="s">
        <v>87</v>
      </c>
      <c r="C72" s="31">
        <v>12611.04</v>
      </c>
    </row>
    <row r="73" spans="1:3" s="1" customFormat="1" ht="15.75" x14ac:dyDescent="0.25">
      <c r="A73" s="35" t="s">
        <v>88</v>
      </c>
      <c r="B73" s="32" t="s">
        <v>89</v>
      </c>
      <c r="C73" s="31">
        <v>3516.5400000000004</v>
      </c>
    </row>
    <row r="74" spans="1:3" s="1" customFormat="1" ht="15.75" x14ac:dyDescent="0.25">
      <c r="A74" s="35"/>
      <c r="B74" s="32" t="s">
        <v>90</v>
      </c>
      <c r="C74" s="33">
        <f>SUM(C72:C73)</f>
        <v>16127.580000000002</v>
      </c>
    </row>
    <row r="75" spans="1:3" s="1" customFormat="1" ht="15.75" x14ac:dyDescent="0.25">
      <c r="A75" s="35" t="s">
        <v>91</v>
      </c>
      <c r="B75" s="32" t="s">
        <v>92</v>
      </c>
      <c r="C75" s="33">
        <v>944.18</v>
      </c>
    </row>
    <row r="76" spans="1:3" s="1" customFormat="1" ht="15.75" x14ac:dyDescent="0.25">
      <c r="A76" s="35" t="s">
        <v>93</v>
      </c>
      <c r="B76" s="32" t="s">
        <v>94</v>
      </c>
      <c r="C76" s="33">
        <v>1005.274</v>
      </c>
    </row>
    <row r="77" spans="1:3" s="1" customFormat="1" ht="15.75" x14ac:dyDescent="0.25">
      <c r="A77" s="35"/>
      <c r="B77" s="24" t="s">
        <v>95</v>
      </c>
      <c r="C77" s="31"/>
    </row>
    <row r="78" spans="1:3" s="1" customFormat="1" ht="15.75" x14ac:dyDescent="0.25">
      <c r="A78" s="29" t="s">
        <v>96</v>
      </c>
      <c r="B78" s="30" t="s">
        <v>97</v>
      </c>
      <c r="C78" s="31">
        <v>5368.44</v>
      </c>
    </row>
    <row r="79" spans="1:3" s="1" customFormat="1" ht="15.75" x14ac:dyDescent="0.25">
      <c r="A79" s="29" t="s">
        <v>98</v>
      </c>
      <c r="B79" s="30" t="s">
        <v>99</v>
      </c>
      <c r="C79" s="31">
        <v>4045.1999999999994</v>
      </c>
    </row>
    <row r="80" spans="1:3" s="1" customFormat="1" ht="31.5" x14ac:dyDescent="0.25">
      <c r="A80" s="29"/>
      <c r="B80" s="30" t="s">
        <v>100</v>
      </c>
      <c r="C80" s="31">
        <v>3938.52</v>
      </c>
    </row>
    <row r="81" spans="1:3" s="1" customFormat="1" ht="31.5" x14ac:dyDescent="0.25">
      <c r="A81" s="29"/>
      <c r="B81" s="30" t="s">
        <v>101</v>
      </c>
      <c r="C81" s="31">
        <v>3938.52</v>
      </c>
    </row>
    <row r="82" spans="1:3" s="1" customFormat="1" ht="31.5" x14ac:dyDescent="0.25">
      <c r="A82" s="29"/>
      <c r="B82" s="30" t="s">
        <v>102</v>
      </c>
      <c r="C82" s="31">
        <v>3938.52</v>
      </c>
    </row>
    <row r="83" spans="1:3" s="1" customFormat="1" ht="15.75" x14ac:dyDescent="0.25">
      <c r="A83" s="29"/>
      <c r="B83" s="32" t="s">
        <v>103</v>
      </c>
      <c r="C83" s="33">
        <f>SUM(C78:C82)</f>
        <v>21229.200000000001</v>
      </c>
    </row>
    <row r="84" spans="1:3" s="18" customFormat="1" ht="15.75" x14ac:dyDescent="0.25">
      <c r="A84" s="36"/>
      <c r="B84" s="24" t="s">
        <v>104</v>
      </c>
      <c r="C84" s="37"/>
    </row>
    <row r="85" spans="1:3" s="18" customFormat="1" ht="15.75" x14ac:dyDescent="0.25">
      <c r="A85" s="36" t="s">
        <v>105</v>
      </c>
      <c r="B85" s="32" t="s">
        <v>106</v>
      </c>
      <c r="C85" s="37"/>
    </row>
    <row r="86" spans="1:3" s="18" customFormat="1" ht="15.75" x14ac:dyDescent="0.25">
      <c r="A86" s="36"/>
      <c r="B86" s="38" t="s">
        <v>107</v>
      </c>
      <c r="C86" s="37"/>
    </row>
    <row r="87" spans="1:3" s="18" customFormat="1" ht="31.5" x14ac:dyDescent="0.25">
      <c r="A87" s="36" t="s">
        <v>108</v>
      </c>
      <c r="B87" s="32" t="s">
        <v>109</v>
      </c>
      <c r="C87" s="37">
        <v>0</v>
      </c>
    </row>
    <row r="88" spans="1:3" s="18" customFormat="1" ht="15.75" x14ac:dyDescent="0.25">
      <c r="A88" s="40"/>
      <c r="B88" s="41" t="s">
        <v>110</v>
      </c>
      <c r="C88" s="37">
        <v>0</v>
      </c>
    </row>
    <row r="89" spans="1:3" s="18" customFormat="1" ht="15.75" x14ac:dyDescent="0.25">
      <c r="A89" s="40" t="s">
        <v>111</v>
      </c>
      <c r="B89" s="39" t="s">
        <v>112</v>
      </c>
      <c r="C89" s="37">
        <v>2286.96</v>
      </c>
    </row>
    <row r="90" spans="1:3" s="18" customFormat="1" ht="15.75" x14ac:dyDescent="0.25">
      <c r="A90" s="40" t="s">
        <v>113</v>
      </c>
      <c r="B90" s="39" t="s">
        <v>114</v>
      </c>
      <c r="C90" s="37"/>
    </row>
    <row r="91" spans="1:3" s="18" customFormat="1" ht="15.75" x14ac:dyDescent="0.25">
      <c r="A91" s="40" t="s">
        <v>115</v>
      </c>
      <c r="B91" s="39" t="s">
        <v>116</v>
      </c>
      <c r="C91" s="37"/>
    </row>
    <row r="92" spans="1:3" s="18" customFormat="1" ht="15.75" x14ac:dyDescent="0.25">
      <c r="A92" s="40" t="s">
        <v>10</v>
      </c>
      <c r="B92" s="39" t="s">
        <v>117</v>
      </c>
      <c r="C92" s="37"/>
    </row>
    <row r="93" spans="1:3" s="18" customFormat="1" ht="17.25" customHeight="1" x14ac:dyDescent="0.25">
      <c r="A93" s="40" t="s">
        <v>12</v>
      </c>
      <c r="B93" s="39" t="s">
        <v>118</v>
      </c>
      <c r="C93" s="37"/>
    </row>
    <row r="94" spans="1:3" s="18" customFormat="1" ht="15.75" x14ac:dyDescent="0.25">
      <c r="A94" s="40" t="s">
        <v>16</v>
      </c>
      <c r="B94" s="39" t="s">
        <v>119</v>
      </c>
      <c r="C94" s="37"/>
    </row>
    <row r="95" spans="1:3" s="18" customFormat="1" ht="15.75" x14ac:dyDescent="0.25">
      <c r="A95" s="36"/>
      <c r="B95" s="32" t="s">
        <v>120</v>
      </c>
      <c r="C95" s="37">
        <v>0</v>
      </c>
    </row>
    <row r="96" spans="1:3" s="18" customFormat="1" ht="15.75" x14ac:dyDescent="0.25">
      <c r="A96" s="36"/>
      <c r="B96" s="42" t="s">
        <v>121</v>
      </c>
      <c r="C96" s="37"/>
    </row>
    <row r="97" spans="1:6" s="18" customFormat="1" ht="15.75" x14ac:dyDescent="0.25">
      <c r="A97" s="36"/>
      <c r="B97" s="38" t="s">
        <v>122</v>
      </c>
      <c r="C97" s="37"/>
    </row>
    <row r="98" spans="1:6" s="18" customFormat="1" ht="15.75" x14ac:dyDescent="0.25">
      <c r="A98" s="23"/>
      <c r="B98" s="32" t="s">
        <v>123</v>
      </c>
      <c r="C98" s="43">
        <f>SUM(C86:C97)</f>
        <v>2286.96</v>
      </c>
    </row>
    <row r="99" spans="1:6" s="1" customFormat="1" ht="15.75" x14ac:dyDescent="0.25">
      <c r="A99" s="29"/>
      <c r="B99" s="32" t="s">
        <v>124</v>
      </c>
      <c r="C99" s="33">
        <f>50686.68*0.75</f>
        <v>38015.01</v>
      </c>
    </row>
    <row r="100" spans="1:6" s="1" customFormat="1" ht="15.75" x14ac:dyDescent="0.25">
      <c r="A100" s="29" t="s">
        <v>125</v>
      </c>
      <c r="B100" s="32" t="s">
        <v>126</v>
      </c>
      <c r="C100" s="33">
        <f>C45+C57+C66+C71+C74+C75+C76+C83+C98+C99</f>
        <v>216256.79020000005</v>
      </c>
    </row>
    <row r="101" spans="1:6" s="26" customFormat="1" ht="15.75" x14ac:dyDescent="0.25">
      <c r="A101" s="44"/>
      <c r="B101" s="45" t="s">
        <v>131</v>
      </c>
      <c r="C101" s="46">
        <v>247668.33</v>
      </c>
      <c r="D101" s="47"/>
      <c r="E101" s="48"/>
      <c r="F101" s="48"/>
    </row>
    <row r="102" spans="1:6" s="49" customFormat="1" ht="15.75" x14ac:dyDescent="0.25">
      <c r="A102" s="44"/>
      <c r="B102" s="45" t="s">
        <v>132</v>
      </c>
      <c r="C102" s="46">
        <v>218382.13</v>
      </c>
      <c r="D102" s="47"/>
      <c r="E102" s="47"/>
      <c r="F102" s="47"/>
    </row>
    <row r="103" spans="1:6" s="49" customFormat="1" ht="15.75" x14ac:dyDescent="0.25">
      <c r="A103" s="44"/>
      <c r="B103" s="45" t="s">
        <v>133</v>
      </c>
      <c r="C103" s="46">
        <v>20769.84</v>
      </c>
      <c r="D103" s="47"/>
      <c r="E103" s="47"/>
      <c r="F103" s="47"/>
    </row>
    <row r="104" spans="1:6" s="49" customFormat="1" ht="15.75" x14ac:dyDescent="0.25">
      <c r="A104" s="44"/>
      <c r="B104" s="45" t="s">
        <v>134</v>
      </c>
      <c r="C104" s="46">
        <v>20769.84</v>
      </c>
      <c r="D104" s="47"/>
      <c r="E104" s="47"/>
      <c r="F104" s="47"/>
    </row>
    <row r="105" spans="1:6" s="49" customFormat="1" ht="15.75" x14ac:dyDescent="0.25">
      <c r="A105" s="44"/>
      <c r="B105" s="45" t="s">
        <v>136</v>
      </c>
      <c r="C105" s="50">
        <f>C104+C102-C100</f>
        <v>22895.179799999954</v>
      </c>
      <c r="D105" s="48"/>
      <c r="E105" s="48"/>
      <c r="F105" s="48"/>
    </row>
    <row r="106" spans="1:6" s="49" customFormat="1" ht="15.75" x14ac:dyDescent="0.25">
      <c r="A106" s="44"/>
      <c r="B106" s="45" t="s">
        <v>135</v>
      </c>
      <c r="C106" s="50">
        <f>C41+C105</f>
        <v>-90231.378333333356</v>
      </c>
      <c r="D106" s="48"/>
      <c r="E106" s="48"/>
      <c r="F106" s="48"/>
    </row>
    <row r="107" spans="1:6" s="52" customFormat="1" ht="15.75" x14ac:dyDescent="0.25">
      <c r="A107" s="51"/>
      <c r="C107" s="53"/>
    </row>
    <row r="108" spans="1:6" s="52" customFormat="1" ht="15.75" x14ac:dyDescent="0.25">
      <c r="A108" s="51"/>
      <c r="C108" s="53"/>
    </row>
    <row r="109" spans="1:6" s="52" customFormat="1" ht="15.75" x14ac:dyDescent="0.25">
      <c r="A109" s="51"/>
      <c r="C109" s="53"/>
    </row>
    <row r="110" spans="1:6" s="52" customFormat="1" ht="15.75" x14ac:dyDescent="0.25">
      <c r="A110" s="51"/>
      <c r="C110" s="53"/>
    </row>
    <row r="111" spans="1:6" s="55" customFormat="1" ht="15.75" x14ac:dyDescent="0.25">
      <c r="A111" s="54"/>
      <c r="C111" s="54"/>
    </row>
    <row r="112" spans="1:6" s="26" customFormat="1" ht="15.75" x14ac:dyDescent="0.25">
      <c r="A112" s="56"/>
    </row>
  </sheetData>
  <mergeCells count="3">
    <mergeCell ref="A37:B37"/>
    <mergeCell ref="A38:B38"/>
    <mergeCell ref="A39:B39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2024-02-01T02:09:44Z</dcterms:created>
  <dcterms:modified xsi:type="dcterms:W3CDTF">2024-03-18T03:36:55Z</dcterms:modified>
</cp:coreProperties>
</file>