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Советская Бортникова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4" i="1" l="1"/>
  <c r="C102" i="1"/>
  <c r="C80" i="1"/>
  <c r="C71" i="1"/>
  <c r="C68" i="1"/>
  <c r="C62" i="1"/>
  <c r="C56" i="1"/>
  <c r="C47" i="1"/>
  <c r="C37" i="1"/>
  <c r="B9" i="1"/>
  <c r="C105" i="1" l="1"/>
  <c r="C108" i="1" s="1"/>
  <c r="C109" i="1" s="1"/>
</calcChain>
</file>

<file path=xl/sharedStrings.xml><?xml version="1.0" encoding="utf-8"?>
<sst xmlns="http://schemas.openxmlformats.org/spreadsheetml/2006/main" count="135" uniqueCount="134">
  <si>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</si>
  <si>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2020</t>
    </r>
    <r>
      <rPr>
        <sz val="10"/>
        <rFont val="Arial"/>
        <family val="2"/>
        <charset val="204"/>
      </rPr>
      <t xml:space="preserve">  МКД   по адресу:</t>
    </r>
  </si>
  <si>
    <t>ул.Советская, 4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</si>
  <si>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</si>
  <si>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</si>
  <si>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</si>
  <si>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</si>
  <si>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</si>
  <si>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</si>
  <si>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</si>
  <si>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3х этажей</t>
  </si>
  <si>
    <t xml:space="preserve"> - выше 3-го этажа</t>
  </si>
  <si>
    <t>з</t>
  </si>
  <si>
    <t>Площадь чердаков (уборочная)</t>
  </si>
  <si>
    <t>и</t>
  </si>
  <si>
    <t>Площадь подвала (уборочная)</t>
  </si>
  <si>
    <t>к</t>
  </si>
  <si>
    <t>Площадь  кровли (снег, сосули))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</si>
  <si>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</si>
  <si>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</si>
  <si>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</si>
  <si>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</si>
  <si>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</si>
  <si>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</si>
  <si>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</si>
  <si>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</si>
  <si>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3-х этажей</t>
  </si>
  <si>
    <t>Влажное подметание лестничных площадок и маршей выше  3-го этажа</t>
  </si>
  <si>
    <t>1.2.</t>
  </si>
  <si>
    <t>Мытье лестничных площадок и маршей нижних 3-х этажей</t>
  </si>
  <si>
    <t>Мытье лестничных площадок и маршей выше3-го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</si>
  <si>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</si>
  <si>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 (генеральная уборка)</t>
  </si>
  <si>
    <t>1.4.</t>
  </si>
  <si>
    <t>Мытье окон</t>
  </si>
  <si>
    <t xml:space="preserve">            ИТОГО по п. 1 :</t>
  </si>
  <si>
    <t xml:space="preserve">   3.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</si>
  <si>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</si>
  <si>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</si>
  <si>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 xml:space="preserve"> 2.3</t>
  </si>
  <si>
    <t>Уборка мусора с проезда в летний период (случайный мусор))</t>
  </si>
  <si>
    <t>Подметание снега  до 2-х см (вдоль дома - 30,5,крыльца-12,отмостка-77)</t>
  </si>
  <si>
    <t>Подметание снега  более 2-х см</t>
  </si>
  <si>
    <t xml:space="preserve"> 2.5</t>
  </si>
  <si>
    <t xml:space="preserve">Сдвижка снега и подметание территории в зимний период (механ.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</si>
  <si>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</si>
  <si>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</si>
  <si>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</si>
  <si>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</si>
  <si>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</si>
  <si>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</si>
  <si>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</si>
  <si>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</si>
  <si>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</si>
  <si>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</si>
  <si>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</si>
  <si>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</si>
  <si>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</si>
  <si>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</si>
  <si>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встояке отопления</t>
  </si>
  <si>
    <t xml:space="preserve"> 3.6</t>
  </si>
  <si>
    <t>Замена ламп освещения подъездов, подвалов,</t>
  </si>
  <si>
    <t xml:space="preserve">   4. Проведение технических осмотров и мелкий ремонт</t>
  </si>
  <si>
    <t>4.1.</t>
  </si>
  <si>
    <t>Проведение техосмотров и устранение незначит. Неисправностей констр.элем.</t>
  </si>
  <si>
    <t>4.2.</t>
  </si>
  <si>
    <t>Проведение техосмотров и устранение незначительных неисправностей  систем ЦО</t>
  </si>
  <si>
    <t>4.3.</t>
  </si>
  <si>
    <t>Проведение техосмотров и устранение незначительных неисправностей в системах ВиК</t>
  </si>
  <si>
    <t xml:space="preserve"> 4.5</t>
  </si>
  <si>
    <t>Проведение техосмотров и устранение незначительных неисправностей в системах  электроснабжения</t>
  </si>
  <si>
    <t xml:space="preserve">            ИТОГО по п. 4 :</t>
  </si>
  <si>
    <t>Содержание Общедомового газового оборудования</t>
  </si>
  <si>
    <t>Техобслуживание ВДГО (стоимость работ по договору)</t>
  </si>
  <si>
    <t>проверка герметичности газопровода</t>
  </si>
  <si>
    <t>техническое обслуживание плит</t>
  </si>
  <si>
    <t>обследование вентиляционных каналов ("Красноярсккрайгаз")</t>
  </si>
  <si>
    <t>Итого: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</si>
  <si>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</si>
  <si>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</si>
  <si>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</si>
  <si>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</si>
  <si>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</si>
  <si>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</si>
  <si>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</si>
  <si>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</si>
  <si>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</si>
  <si>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</si>
  <si>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</si>
  <si>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</si>
  <si>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</si>
  <si>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</si>
  <si>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</si>
  <si>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</si>
  <si>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</si>
  <si>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</si>
  <si>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8.7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</si>
  <si>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</si>
  <si>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</si>
  <si>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>9.</t>
  </si>
  <si>
    <t>Непредвиденные работы</t>
  </si>
  <si>
    <t xml:space="preserve">Текущий ремонт электрооборудования </t>
  </si>
  <si>
    <t>восстановление кабельной линии электроснабжения от клеммной коробки до ИПУ (кв.№16) - кабель ВВГ  3*2,5</t>
  </si>
  <si>
    <t>замена патрона энерпгосберегающего в МОП (2 подъезд)</t>
  </si>
  <si>
    <t>очистка корпуса ВРУ,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</si>
  <si>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</si>
  <si>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энергосберегающего светильника (СА-18) в МОП (1 подъезд)</t>
  </si>
  <si>
    <t xml:space="preserve">Текущий ремонт систем ВиК </t>
  </si>
  <si>
    <t>замена вентиля Ду 32 мм для промывки в ИТП</t>
  </si>
  <si>
    <t>уплотнение соединений сантехническим льном, силиконовым герметиком</t>
  </si>
  <si>
    <t>устранение хомута с техпластиной  на стояке ХВС (кв.№25)</t>
  </si>
  <si>
    <t>Текущий ремонт систем конструкт.элементов</t>
  </si>
  <si>
    <t>очистка канализационных стояковДу 110мм от куржака и наледи (1-4пп)</t>
  </si>
  <si>
    <t>обход по подъездам с осмотром выходов на чердак (перед праздниками) 1-4пп</t>
  </si>
  <si>
    <t>предоставление собственникам МКД для проведения субботника   инструмента и хоз.мешков 2уп*199,99</t>
  </si>
  <si>
    <t>закрытие и утепление продухов</t>
  </si>
  <si>
    <t>заготовка дресвы с выгрузкой из автомобиля вручную для подсыпки в зимний период</t>
  </si>
  <si>
    <t>укрепление дверной коробки - 2 подъезд, подвал рамка ввода</t>
  </si>
  <si>
    <t>пристрожка четверти дверной коробки 2 подъезд, подвал рамка ввода</t>
  </si>
  <si>
    <t>утепление продуха утеплителем URSA TERRA</t>
  </si>
  <si>
    <t>прочистка канализационных стояков  от куржака и наледи на кровле с 1по 4 этаж</t>
  </si>
  <si>
    <t xml:space="preserve">итого </t>
  </si>
  <si>
    <t>10.</t>
  </si>
  <si>
    <t>Содержание антенн и переговорных устройств</t>
  </si>
  <si>
    <t>11.Управление многоквартирным домом</t>
  </si>
  <si>
    <t xml:space="preserve">   Сумма затрат по дому на год  :</t>
  </si>
  <si>
    <t>по управлению и обслуживанию</t>
  </si>
  <si>
    <t>МКД по ул. Советская, д.4</t>
  </si>
  <si>
    <t xml:space="preserve">Отчет за 2023 г. </t>
  </si>
  <si>
    <t>Результат на 01.01.2023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</si>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</sst>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2" fontId="11" fillId="0" borderId="7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16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12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vertical="center" wrapText="1"/>
    </xf>
    <xf numFmtId="0" fontId="13" fillId="0" borderId="7" xfId="0" applyFont="1" applyBorder="1"/>
    <xf numFmtId="0" fontId="13" fillId="0" borderId="7" xfId="0" applyFont="1" applyBorder="1" applyAlignment="1">
      <alignment wrapText="1"/>
    </xf>
    <xf numFmtId="0" fontId="9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wrapText="1"/>
    </xf>
    <xf numFmtId="0" fontId="11" fillId="0" borderId="7" xfId="1" applyFont="1" applyBorder="1" applyAlignment="1">
      <alignment horizontal="center" wrapText="1"/>
    </xf>
    <xf numFmtId="0" fontId="11" fillId="0" borderId="7" xfId="1" applyFont="1" applyBorder="1" applyAlignment="1">
      <alignment wrapText="1"/>
    </xf>
    <xf numFmtId="2" fontId="11" fillId="0" borderId="7" xfId="2" applyNumberFormat="1" applyFont="1" applyFill="1" applyBorder="1" applyAlignment="1">
      <alignment wrapText="1"/>
    </xf>
    <xf numFmtId="2" fontId="9" fillId="0" borderId="0" xfId="1" applyNumberFormat="1" applyFont="1"/>
    <xf numFmtId="0" fontId="9" fillId="0" borderId="0" xfId="1" applyFont="1"/>
    <xf numFmtId="0" fontId="9" fillId="0" borderId="0" xfId="0" applyFont="1" applyBorder="1" applyAlignment="1">
      <alignment vertical="center"/>
    </xf>
    <xf numFmtId="2" fontId="11" fillId="0" borderId="7" xfId="2" applyNumberFormat="1" applyFont="1" applyBorder="1" applyAlignment="1">
      <alignment wrapText="1"/>
    </xf>
    <xf numFmtId="0" fontId="14" fillId="0" borderId="0" xfId="0" applyFont="1" applyFill="1"/>
    <xf numFmtId="0" fontId="11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abSelected="1" topLeftCell="A85" workbookViewId="0">
      <selection activeCell="C102" sqref="C102"/>
    </sheetView>
  </sheetViews>
  <sheetFormatPr defaultColWidth="9.140625" defaultRowHeight="15" x14ac:dyDescent="0.25"/>
  <cols>
    <col min="1" max="1" width="4.42578125" style="19" customWidth="1"/>
    <col min="2" max="2" width="78.7109375" style="19" customWidth="1"/>
    <col min="3" max="3" width="14.7109375" style="19" customWidth="1"/>
    <col min="4" max="200" width="9.140625" style="19" customWidth="1"/>
    <col min="201" max="201" width="4.42578125" style="19" customWidth="1"/>
    <col min="202" max="202" width="47.5703125" style="19" customWidth="1"/>
    <col min="203" max="203" width="9.42578125" style="19" customWidth="1"/>
    <col min="204" max="204" width="6.7109375" style="19" customWidth="1"/>
    <col min="205" max="205" width="8.7109375" style="19" customWidth="1"/>
    <col min="206" max="206" width="6.28515625" style="19" customWidth="1"/>
    <col min="207" max="207" width="8" style="19" customWidth="1"/>
    <col min="208" max="208" width="10.5703125" style="19" customWidth="1"/>
    <col min="209" max="220" width="8.85546875" style="19" customWidth="1"/>
    <col min="221" max="16384" width="9.140625" style="19"/>
  </cols>
  <sheetData>
    <row r="1" spans="1:2" s="4" customFormat="1" hidden="1" x14ac:dyDescent="0.25">
      <c r="A1" s="1"/>
      <c r="B1" s="2" t="s">
        <v>0</v>
      </c>
    </row>
    <row r="2" spans="1:2" s="4" customFormat="1" ht="25.5" hidden="1" customHeight="1" x14ac:dyDescent="0.25">
      <c r="A2" s="1"/>
      <c r="B2" s="2" t="s">
        <v>1</v>
      </c>
    </row>
    <row r="3" spans="1:2" s="4" customFormat="1" hidden="1" x14ac:dyDescent="0.25">
      <c r="A3" s="1"/>
      <c r="B3" s="5" t="s">
        <v>2</v>
      </c>
    </row>
    <row r="4" spans="1:2" s="4" customFormat="1" ht="15" hidden="1" customHeight="1" x14ac:dyDescent="0.25">
      <c r="A4" s="6"/>
      <c r="B4" s="7"/>
    </row>
    <row r="5" spans="1:2" s="4" customFormat="1" ht="15" hidden="1" customHeight="1" x14ac:dyDescent="0.25">
      <c r="A5" s="8"/>
      <c r="B5" s="9"/>
    </row>
    <row r="6" spans="1:2" s="4" customFormat="1" ht="15" hidden="1" customHeight="1" x14ac:dyDescent="0.25">
      <c r="A6" s="8"/>
      <c r="B6" s="9"/>
    </row>
    <row r="7" spans="1:2" s="4" customFormat="1" ht="15" hidden="1" customHeight="1" x14ac:dyDescent="0.25">
      <c r="A7" s="8"/>
      <c r="B7" s="9"/>
    </row>
    <row r="8" spans="1:2" s="4" customFormat="1" hidden="1" x14ac:dyDescent="0.25">
      <c r="A8" s="10"/>
      <c r="B8" s="11"/>
    </row>
    <row r="9" spans="1:2" s="4" customFormat="1" hidden="1" x14ac:dyDescent="0.25">
      <c r="A9" s="12">
        <v>1</v>
      </c>
      <c r="B9" s="12">
        <f>A9+1</f>
        <v>2</v>
      </c>
    </row>
    <row r="10" spans="1:2" s="4" customFormat="1" hidden="1" x14ac:dyDescent="0.25">
      <c r="A10" s="12"/>
      <c r="B10" s="13" t="s">
        <v>3</v>
      </c>
    </row>
    <row r="11" spans="1:2" s="4" customFormat="1" hidden="1" x14ac:dyDescent="0.25">
      <c r="A11" s="14" t="s">
        <v>4</v>
      </c>
      <c r="B11" s="15" t="s">
        <v>5</v>
      </c>
    </row>
    <row r="12" spans="1:2" s="4" customFormat="1" hidden="1" x14ac:dyDescent="0.25">
      <c r="A12" s="14" t="s">
        <v>6</v>
      </c>
      <c r="B12" s="16" t="s">
        <v>7</v>
      </c>
    </row>
    <row r="13" spans="1:2" s="4" customFormat="1" hidden="1" x14ac:dyDescent="0.25">
      <c r="A13" s="14" t="s">
        <v>8</v>
      </c>
      <c r="B13" s="16" t="s">
        <v>9</v>
      </c>
    </row>
    <row r="14" spans="1:2" s="4" customFormat="1" hidden="1" x14ac:dyDescent="0.25">
      <c r="A14" s="14"/>
      <c r="B14" s="16" t="s">
        <v>10</v>
      </c>
    </row>
    <row r="15" spans="1:2" s="4" customFormat="1" hidden="1" x14ac:dyDescent="0.25">
      <c r="A15" s="14"/>
      <c r="B15" s="16" t="s">
        <v>11</v>
      </c>
    </row>
    <row r="16" spans="1:2" s="4" customFormat="1" hidden="1" x14ac:dyDescent="0.25">
      <c r="A16" s="14" t="s">
        <v>12</v>
      </c>
      <c r="B16" s="16" t="s">
        <v>13</v>
      </c>
    </row>
    <row r="17" spans="1:3" s="4" customFormat="1" hidden="1" x14ac:dyDescent="0.25">
      <c r="A17" s="14" t="s">
        <v>14</v>
      </c>
      <c r="B17" s="16" t="s">
        <v>15</v>
      </c>
    </row>
    <row r="18" spans="1:3" s="4" customFormat="1" hidden="1" x14ac:dyDescent="0.25">
      <c r="A18" s="14" t="s">
        <v>16</v>
      </c>
      <c r="B18" s="16" t="s">
        <v>17</v>
      </c>
    </row>
    <row r="19" spans="1:3" s="4" customFormat="1" hidden="1" x14ac:dyDescent="0.25">
      <c r="A19" s="14" t="s">
        <v>18</v>
      </c>
      <c r="B19" s="16" t="s">
        <v>19</v>
      </c>
    </row>
    <row r="20" spans="1:3" s="4" customFormat="1" hidden="1" x14ac:dyDescent="0.25">
      <c r="A20" s="14"/>
      <c r="B20" s="16" t="s">
        <v>20</v>
      </c>
    </row>
    <row r="21" spans="1:3" s="4" customFormat="1" ht="15" hidden="1" customHeight="1" x14ac:dyDescent="0.25">
      <c r="A21" s="14"/>
      <c r="B21" s="16" t="s">
        <v>21</v>
      </c>
    </row>
    <row r="22" spans="1:3" s="4" customFormat="1" hidden="1" x14ac:dyDescent="0.25">
      <c r="A22" s="14"/>
      <c r="B22" s="16" t="s">
        <v>22</v>
      </c>
    </row>
    <row r="23" spans="1:3" s="4" customFormat="1" ht="15" hidden="1" customHeight="1" x14ac:dyDescent="0.25">
      <c r="A23" s="14"/>
      <c r="B23" s="16" t="s">
        <v>23</v>
      </c>
    </row>
    <row r="24" spans="1:3" s="4" customFormat="1" hidden="1" x14ac:dyDescent="0.25">
      <c r="A24" s="17"/>
      <c r="B24" s="18"/>
    </row>
    <row r="25" spans="1:3" s="21" customFormat="1" ht="15.75" x14ac:dyDescent="0.25">
      <c r="A25" s="49" t="s">
        <v>128</v>
      </c>
      <c r="B25" s="49"/>
      <c r="C25" s="20"/>
    </row>
    <row r="26" spans="1:3" s="21" customFormat="1" ht="15.75" x14ac:dyDescent="0.25">
      <c r="A26" s="49" t="s">
        <v>126</v>
      </c>
      <c r="B26" s="49"/>
      <c r="C26" s="20"/>
    </row>
    <row r="27" spans="1:3" s="21" customFormat="1" ht="15.75" x14ac:dyDescent="0.25">
      <c r="A27" s="49" t="s">
        <v>127</v>
      </c>
      <c r="B27" s="49"/>
      <c r="C27" s="20"/>
    </row>
    <row r="28" spans="1:3" s="21" customFormat="1" ht="15" customHeight="1" x14ac:dyDescent="0.25">
      <c r="A28" s="22"/>
      <c r="B28" s="22"/>
      <c r="C28" s="20"/>
    </row>
    <row r="29" spans="1:3" s="26" customFormat="1" ht="15.75" x14ac:dyDescent="0.25">
      <c r="A29" s="23"/>
      <c r="B29" s="24" t="s">
        <v>129</v>
      </c>
      <c r="C29" s="25">
        <v>233251.71549000009</v>
      </c>
    </row>
    <row r="30" spans="1:3" s="4" customFormat="1" ht="15.75" x14ac:dyDescent="0.25">
      <c r="A30" s="27"/>
      <c r="B30" s="28" t="s">
        <v>24</v>
      </c>
      <c r="C30" s="29"/>
    </row>
    <row r="31" spans="1:3" s="4" customFormat="1" ht="15.75" x14ac:dyDescent="0.25">
      <c r="A31" s="30" t="s">
        <v>25</v>
      </c>
      <c r="B31" s="27" t="s">
        <v>26</v>
      </c>
      <c r="C31" s="31">
        <v>18689.616000000002</v>
      </c>
    </row>
    <row r="32" spans="1:3" s="4" customFormat="1" ht="15.75" x14ac:dyDescent="0.25">
      <c r="A32" s="30"/>
      <c r="B32" s="27" t="s">
        <v>27</v>
      </c>
      <c r="C32" s="31">
        <v>5029.9920000000011</v>
      </c>
    </row>
    <row r="33" spans="1:3" s="4" customFormat="1" ht="15.75" x14ac:dyDescent="0.25">
      <c r="A33" s="27" t="s">
        <v>28</v>
      </c>
      <c r="B33" s="27" t="s">
        <v>29</v>
      </c>
      <c r="C33" s="31">
        <v>44046.287999999993</v>
      </c>
    </row>
    <row r="34" spans="1:3" s="4" customFormat="1" ht="15.75" x14ac:dyDescent="0.25">
      <c r="A34" s="27"/>
      <c r="B34" s="27" t="s">
        <v>30</v>
      </c>
      <c r="C34" s="31">
        <v>12584.616000000004</v>
      </c>
    </row>
    <row r="35" spans="1:3" s="4" customFormat="1" ht="47.25" x14ac:dyDescent="0.25">
      <c r="A35" s="27" t="s">
        <v>31</v>
      </c>
      <c r="B35" s="27" t="s">
        <v>32</v>
      </c>
      <c r="C35" s="31">
        <v>4495.4854000000005</v>
      </c>
    </row>
    <row r="36" spans="1:3" s="4" customFormat="1" ht="15.75" x14ac:dyDescent="0.25">
      <c r="A36" s="27" t="s">
        <v>33</v>
      </c>
      <c r="B36" s="27" t="s">
        <v>34</v>
      </c>
      <c r="C36" s="31">
        <v>758.63200000000006</v>
      </c>
    </row>
    <row r="37" spans="1:3" s="4" customFormat="1" ht="15.75" x14ac:dyDescent="0.25">
      <c r="A37" s="30"/>
      <c r="B37" s="32" t="s">
        <v>35</v>
      </c>
      <c r="C37" s="25">
        <f>SUM(C31:C36)</f>
        <v>85604.629400000005</v>
      </c>
    </row>
    <row r="38" spans="1:3" s="4" customFormat="1" ht="31.5" x14ac:dyDescent="0.25">
      <c r="A38" s="30"/>
      <c r="B38" s="28" t="s">
        <v>36</v>
      </c>
      <c r="C38" s="31"/>
    </row>
    <row r="39" spans="1:3" s="4" customFormat="1" ht="25.5" customHeight="1" x14ac:dyDescent="0.25">
      <c r="A39" s="30" t="s">
        <v>37</v>
      </c>
      <c r="B39" s="27" t="s">
        <v>38</v>
      </c>
      <c r="C39" s="31">
        <v>8336.7479999999996</v>
      </c>
    </row>
    <row r="40" spans="1:3" s="4" customFormat="1" ht="15.75" x14ac:dyDescent="0.25">
      <c r="A40" s="33" t="s">
        <v>39</v>
      </c>
      <c r="B40" s="27" t="s">
        <v>40</v>
      </c>
      <c r="C40" s="31">
        <v>4908.93</v>
      </c>
    </row>
    <row r="41" spans="1:3" s="4" customFormat="1" ht="15.75" x14ac:dyDescent="0.25">
      <c r="A41" s="33"/>
      <c r="B41" s="27" t="s">
        <v>41</v>
      </c>
      <c r="C41" s="31">
        <v>6396.25</v>
      </c>
    </row>
    <row r="42" spans="1:3" s="4" customFormat="1" ht="15.75" x14ac:dyDescent="0.25">
      <c r="A42" s="33"/>
      <c r="B42" s="27" t="s">
        <v>42</v>
      </c>
      <c r="C42" s="31">
        <v>4418.2500000000009</v>
      </c>
    </row>
    <row r="43" spans="1:3" s="4" customFormat="1" ht="15.75" x14ac:dyDescent="0.25">
      <c r="A43" s="30" t="s">
        <v>43</v>
      </c>
      <c r="B43" s="27" t="s">
        <v>44</v>
      </c>
      <c r="C43" s="31">
        <v>5475.652000000001</v>
      </c>
    </row>
    <row r="44" spans="1:3" s="4" customFormat="1" ht="31.5" x14ac:dyDescent="0.25">
      <c r="A44" s="30" t="s">
        <v>45</v>
      </c>
      <c r="B44" s="27" t="s">
        <v>46</v>
      </c>
      <c r="C44" s="31">
        <v>1309.3650000000002</v>
      </c>
    </row>
    <row r="45" spans="1:3" s="4" customFormat="1" ht="31.5" x14ac:dyDescent="0.25">
      <c r="A45" s="30" t="s">
        <v>47</v>
      </c>
      <c r="B45" s="27" t="s">
        <v>48</v>
      </c>
      <c r="C45" s="31">
        <v>2049.8399999999997</v>
      </c>
    </row>
    <row r="46" spans="1:3" s="4" customFormat="1" ht="25.5" customHeight="1" x14ac:dyDescent="0.25">
      <c r="A46" s="30" t="s">
        <v>49</v>
      </c>
      <c r="B46" s="27" t="s">
        <v>50</v>
      </c>
      <c r="C46" s="31">
        <v>12104.08</v>
      </c>
    </row>
    <row r="47" spans="1:3" s="4" customFormat="1" ht="15.75" x14ac:dyDescent="0.25">
      <c r="A47" s="30"/>
      <c r="B47" s="32" t="s">
        <v>51</v>
      </c>
      <c r="C47" s="25">
        <f>SUM(C39:C46)</f>
        <v>44999.115000000005</v>
      </c>
    </row>
    <row r="48" spans="1:3" s="4" customFormat="1" ht="15.75" x14ac:dyDescent="0.25">
      <c r="A48" s="30"/>
      <c r="B48" s="28" t="s">
        <v>52</v>
      </c>
      <c r="C48" s="31"/>
    </row>
    <row r="49" spans="1:3" s="4" customFormat="1" ht="31.5" x14ac:dyDescent="0.25">
      <c r="A49" s="30" t="s">
        <v>53</v>
      </c>
      <c r="B49" s="27" t="s">
        <v>54</v>
      </c>
      <c r="C49" s="31"/>
    </row>
    <row r="50" spans="1:3" s="4" customFormat="1" ht="15.75" x14ac:dyDescent="0.25">
      <c r="A50" s="30"/>
      <c r="B50" s="27" t="s">
        <v>55</v>
      </c>
      <c r="C50" s="31">
        <v>34674.5</v>
      </c>
    </row>
    <row r="51" spans="1:3" s="4" customFormat="1" ht="15.75" x14ac:dyDescent="0.25">
      <c r="A51" s="30"/>
      <c r="B51" s="27" t="s">
        <v>56</v>
      </c>
      <c r="C51" s="31">
        <v>10229.200000000001</v>
      </c>
    </row>
    <row r="52" spans="1:3" s="4" customFormat="1" ht="15.75" x14ac:dyDescent="0.25">
      <c r="A52" s="30"/>
      <c r="B52" s="27" t="s">
        <v>57</v>
      </c>
      <c r="C52" s="31">
        <v>379.84999999999997</v>
      </c>
    </row>
    <row r="53" spans="1:3" s="4" customFormat="1" ht="15.75" x14ac:dyDescent="0.25">
      <c r="A53" s="30"/>
      <c r="B53" s="27" t="s">
        <v>58</v>
      </c>
      <c r="C53" s="31">
        <v>5419.55</v>
      </c>
    </row>
    <row r="54" spans="1:3" s="4" customFormat="1" ht="15.75" x14ac:dyDescent="0.25">
      <c r="A54" s="30"/>
      <c r="B54" s="27" t="s">
        <v>59</v>
      </c>
      <c r="C54" s="31">
        <v>361.42</v>
      </c>
    </row>
    <row r="55" spans="1:3" s="4" customFormat="1" ht="15.75" x14ac:dyDescent="0.25">
      <c r="A55" s="30" t="s">
        <v>60</v>
      </c>
      <c r="B55" s="27" t="s">
        <v>61</v>
      </c>
      <c r="C55" s="31">
        <v>1549.4</v>
      </c>
    </row>
    <row r="56" spans="1:3" s="4" customFormat="1" ht="15.75" x14ac:dyDescent="0.25">
      <c r="A56" s="30"/>
      <c r="B56" s="32" t="s">
        <v>51</v>
      </c>
      <c r="C56" s="25">
        <f>SUM(C50:C55)</f>
        <v>52613.919999999998</v>
      </c>
    </row>
    <row r="57" spans="1:3" s="4" customFormat="1" ht="15.75" x14ac:dyDescent="0.25">
      <c r="A57" s="30"/>
      <c r="B57" s="28" t="s">
        <v>62</v>
      </c>
      <c r="C57" s="31"/>
    </row>
    <row r="58" spans="1:3" s="4" customFormat="1" ht="31.5" x14ac:dyDescent="0.25">
      <c r="A58" s="30" t="s">
        <v>63</v>
      </c>
      <c r="B58" s="27" t="s">
        <v>64</v>
      </c>
      <c r="C58" s="31">
        <v>5170.3109999999997</v>
      </c>
    </row>
    <row r="59" spans="1:3" s="4" customFormat="1" ht="31.5" x14ac:dyDescent="0.25">
      <c r="A59" s="30" t="s">
        <v>65</v>
      </c>
      <c r="B59" s="27" t="s">
        <v>66</v>
      </c>
      <c r="C59" s="31">
        <v>20681.243999999999</v>
      </c>
    </row>
    <row r="60" spans="1:3" s="4" customFormat="1" ht="31.5" x14ac:dyDescent="0.25">
      <c r="A60" s="30" t="s">
        <v>67</v>
      </c>
      <c r="B60" s="27" t="s">
        <v>68</v>
      </c>
      <c r="C60" s="31">
        <v>15510.932999999999</v>
      </c>
    </row>
    <row r="61" spans="1:3" s="4" customFormat="1" ht="31.5" x14ac:dyDescent="0.25">
      <c r="A61" s="30" t="s">
        <v>69</v>
      </c>
      <c r="B61" s="27" t="s">
        <v>70</v>
      </c>
      <c r="C61" s="31">
        <v>26213.263999999999</v>
      </c>
    </row>
    <row r="62" spans="1:3" s="4" customFormat="1" ht="15.75" x14ac:dyDescent="0.25">
      <c r="A62" s="30"/>
      <c r="B62" s="32" t="s">
        <v>71</v>
      </c>
      <c r="C62" s="25">
        <f>SUM(C58:C61)</f>
        <v>67575.751999999993</v>
      </c>
    </row>
    <row r="63" spans="1:3" s="4" customFormat="1" ht="15.75" x14ac:dyDescent="0.25">
      <c r="A63" s="30"/>
      <c r="B63" s="23" t="s">
        <v>72</v>
      </c>
      <c r="C63" s="31"/>
    </row>
    <row r="64" spans="1:3" s="4" customFormat="1" ht="15.75" x14ac:dyDescent="0.25">
      <c r="A64" s="30"/>
      <c r="B64" s="32" t="s">
        <v>73</v>
      </c>
      <c r="C64" s="31">
        <v>12907.028</v>
      </c>
    </row>
    <row r="65" spans="1:3" s="4" customFormat="1" ht="15.75" x14ac:dyDescent="0.25">
      <c r="A65" s="30"/>
      <c r="B65" s="32" t="s">
        <v>74</v>
      </c>
      <c r="C65" s="31">
        <v>2932.9</v>
      </c>
    </row>
    <row r="66" spans="1:3" s="4" customFormat="1" ht="15.75" x14ac:dyDescent="0.25">
      <c r="A66" s="30"/>
      <c r="B66" s="32" t="s">
        <v>75</v>
      </c>
      <c r="C66" s="31">
        <v>14895.539999999999</v>
      </c>
    </row>
    <row r="67" spans="1:3" s="4" customFormat="1" ht="15.75" x14ac:dyDescent="0.25">
      <c r="A67" s="30"/>
      <c r="B67" s="34" t="s">
        <v>76</v>
      </c>
      <c r="C67" s="31">
        <v>21044.400000000001</v>
      </c>
    </row>
    <row r="68" spans="1:3" s="4" customFormat="1" ht="15.75" x14ac:dyDescent="0.25">
      <c r="A68" s="30"/>
      <c r="B68" s="32" t="s">
        <v>77</v>
      </c>
      <c r="C68" s="25">
        <f>SUM(C64:C67)</f>
        <v>51779.868000000002</v>
      </c>
    </row>
    <row r="69" spans="1:3" s="4" customFormat="1" ht="31.5" x14ac:dyDescent="0.25">
      <c r="A69" s="23" t="s">
        <v>78</v>
      </c>
      <c r="B69" s="32" t="s">
        <v>79</v>
      </c>
      <c r="C69" s="31">
        <v>26553.696000000007</v>
      </c>
    </row>
    <row r="70" spans="1:3" s="4" customFormat="1" ht="25.5" customHeight="1" x14ac:dyDescent="0.25">
      <c r="A70" s="23" t="s">
        <v>80</v>
      </c>
      <c r="B70" s="32" t="s">
        <v>81</v>
      </c>
      <c r="C70" s="31">
        <v>7404.395999999997</v>
      </c>
    </row>
    <row r="71" spans="1:3" s="4" customFormat="1" ht="15.75" x14ac:dyDescent="0.25">
      <c r="A71" s="23"/>
      <c r="B71" s="32" t="s">
        <v>82</v>
      </c>
      <c r="C71" s="25">
        <f>SUM(C69:C70)</f>
        <v>33958.092000000004</v>
      </c>
    </row>
    <row r="72" spans="1:3" s="4" customFormat="1" ht="15.75" x14ac:dyDescent="0.25">
      <c r="A72" s="23" t="s">
        <v>83</v>
      </c>
      <c r="B72" s="32" t="s">
        <v>84</v>
      </c>
      <c r="C72" s="25">
        <v>1802</v>
      </c>
    </row>
    <row r="73" spans="1:3" s="4" customFormat="1" ht="15.75" x14ac:dyDescent="0.25">
      <c r="A73" s="23" t="s">
        <v>85</v>
      </c>
      <c r="B73" s="32" t="s">
        <v>86</v>
      </c>
      <c r="C73" s="25">
        <v>1918.6000000000001</v>
      </c>
    </row>
    <row r="74" spans="1:3" s="4" customFormat="1" ht="15" customHeight="1" x14ac:dyDescent="0.25">
      <c r="A74" s="23"/>
      <c r="B74" s="35" t="s">
        <v>87</v>
      </c>
      <c r="C74" s="31"/>
    </row>
    <row r="75" spans="1:3" s="4" customFormat="1" ht="15.75" x14ac:dyDescent="0.25">
      <c r="A75" s="30" t="s">
        <v>88</v>
      </c>
      <c r="B75" s="27" t="s">
        <v>89</v>
      </c>
      <c r="C75" s="31">
        <v>5368.44</v>
      </c>
    </row>
    <row r="76" spans="1:3" s="4" customFormat="1" ht="15.75" x14ac:dyDescent="0.25">
      <c r="A76" s="30" t="s">
        <v>90</v>
      </c>
      <c r="B76" s="27" t="s">
        <v>91</v>
      </c>
      <c r="C76" s="31">
        <v>4045.1999999999994</v>
      </c>
    </row>
    <row r="77" spans="1:3" s="4" customFormat="1" ht="31.5" x14ac:dyDescent="0.25">
      <c r="A77" s="30" t="s">
        <v>92</v>
      </c>
      <c r="B77" s="27" t="s">
        <v>93</v>
      </c>
      <c r="C77" s="31">
        <v>3938.52</v>
      </c>
    </row>
    <row r="78" spans="1:3" s="4" customFormat="1" ht="31.5" x14ac:dyDescent="0.25">
      <c r="A78" s="30" t="s">
        <v>94</v>
      </c>
      <c r="B78" s="27" t="s">
        <v>95</v>
      </c>
      <c r="C78" s="31">
        <v>3938.52</v>
      </c>
    </row>
    <row r="79" spans="1:3" s="4" customFormat="1" ht="31.5" x14ac:dyDescent="0.25">
      <c r="A79" s="30" t="s">
        <v>96</v>
      </c>
      <c r="B79" s="27" t="s">
        <v>97</v>
      </c>
      <c r="C79" s="31">
        <v>7877.04</v>
      </c>
    </row>
    <row r="80" spans="1:3" s="4" customFormat="1" ht="15.75" x14ac:dyDescent="0.25">
      <c r="A80" s="30"/>
      <c r="B80" s="32" t="s">
        <v>98</v>
      </c>
      <c r="C80" s="25">
        <f>SUM(C75:C79)</f>
        <v>25167.72</v>
      </c>
    </row>
    <row r="81" spans="1:3" s="3" customFormat="1" ht="15.75" x14ac:dyDescent="0.25">
      <c r="A81" s="23" t="s">
        <v>99</v>
      </c>
      <c r="B81" s="32" t="s">
        <v>100</v>
      </c>
      <c r="C81" s="36"/>
    </row>
    <row r="82" spans="1:3" s="3" customFormat="1" ht="15.75" x14ac:dyDescent="0.25">
      <c r="A82" s="23"/>
      <c r="B82" s="28" t="s">
        <v>101</v>
      </c>
      <c r="C82" s="36"/>
    </row>
    <row r="83" spans="1:3" s="3" customFormat="1" ht="31.5" x14ac:dyDescent="0.25">
      <c r="A83" s="23"/>
      <c r="B83" s="34" t="s">
        <v>102</v>
      </c>
      <c r="C83" s="36"/>
    </row>
    <row r="84" spans="1:3" s="3" customFormat="1" ht="15.75" x14ac:dyDescent="0.25">
      <c r="A84" s="23"/>
      <c r="B84" s="27" t="s">
        <v>103</v>
      </c>
      <c r="C84" s="36">
        <v>732.83</v>
      </c>
    </row>
    <row r="85" spans="1:3" s="3" customFormat="1" ht="15.75" x14ac:dyDescent="0.25">
      <c r="A85" s="23"/>
      <c r="B85" s="37" t="s">
        <v>104</v>
      </c>
      <c r="C85" s="36">
        <v>0</v>
      </c>
    </row>
    <row r="86" spans="1:3" s="3" customFormat="1" ht="31.5" x14ac:dyDescent="0.25">
      <c r="A86" s="23"/>
      <c r="B86" s="38" t="s">
        <v>105</v>
      </c>
      <c r="C86" s="36">
        <v>0</v>
      </c>
    </row>
    <row r="87" spans="1:3" s="3" customFormat="1" ht="15.75" x14ac:dyDescent="0.25">
      <c r="A87" s="23"/>
      <c r="B87" s="38" t="s">
        <v>106</v>
      </c>
      <c r="C87" s="36">
        <v>732.83</v>
      </c>
    </row>
    <row r="88" spans="1:3" s="3" customFormat="1" ht="15.75" x14ac:dyDescent="0.25">
      <c r="A88" s="23"/>
      <c r="B88" s="28" t="s">
        <v>107</v>
      </c>
      <c r="C88" s="36">
        <v>0</v>
      </c>
    </row>
    <row r="89" spans="1:3" s="3" customFormat="1" ht="15.75" x14ac:dyDescent="0.25">
      <c r="A89" s="39"/>
      <c r="B89" s="37" t="s">
        <v>108</v>
      </c>
      <c r="C89" s="36">
        <v>996.96</v>
      </c>
    </row>
    <row r="90" spans="1:3" s="3" customFormat="1" ht="17.25" customHeight="1" x14ac:dyDescent="0.25">
      <c r="A90" s="39"/>
      <c r="B90" s="38" t="s">
        <v>109</v>
      </c>
      <c r="C90" s="36"/>
    </row>
    <row r="91" spans="1:3" s="3" customFormat="1" ht="15.75" x14ac:dyDescent="0.25">
      <c r="A91" s="39"/>
      <c r="B91" s="38" t="s">
        <v>110</v>
      </c>
      <c r="C91" s="36"/>
    </row>
    <row r="92" spans="1:3" s="3" customFormat="1" ht="15.75" x14ac:dyDescent="0.25">
      <c r="A92" s="23"/>
      <c r="B92" s="28" t="s">
        <v>111</v>
      </c>
      <c r="C92" s="36">
        <v>0</v>
      </c>
    </row>
    <row r="93" spans="1:3" s="3" customFormat="1" ht="20.25" customHeight="1" x14ac:dyDescent="0.25">
      <c r="A93" s="39"/>
      <c r="B93" s="38" t="s">
        <v>112</v>
      </c>
      <c r="C93" s="36">
        <v>778.8</v>
      </c>
    </row>
    <row r="94" spans="1:3" s="3" customFormat="1" ht="18" customHeight="1" x14ac:dyDescent="0.25">
      <c r="A94" s="39"/>
      <c r="B94" s="38" t="s">
        <v>113</v>
      </c>
      <c r="C94" s="36">
        <v>0</v>
      </c>
    </row>
    <row r="95" spans="1:3" s="3" customFormat="1" ht="31.5" x14ac:dyDescent="0.25">
      <c r="A95" s="39"/>
      <c r="B95" s="40" t="s">
        <v>114</v>
      </c>
      <c r="C95" s="36">
        <v>400</v>
      </c>
    </row>
    <row r="96" spans="1:3" s="3" customFormat="1" ht="15.75" x14ac:dyDescent="0.25">
      <c r="A96" s="23"/>
      <c r="B96" s="34" t="s">
        <v>115</v>
      </c>
      <c r="C96" s="36"/>
    </row>
    <row r="97" spans="1:6" s="3" customFormat="1" ht="31.5" x14ac:dyDescent="0.25">
      <c r="A97" s="23"/>
      <c r="B97" s="27" t="s">
        <v>116</v>
      </c>
      <c r="C97" s="36">
        <v>633.67499999999995</v>
      </c>
    </row>
    <row r="98" spans="1:6" s="3" customFormat="1" ht="15.75" x14ac:dyDescent="0.25">
      <c r="A98" s="23"/>
      <c r="B98" s="34" t="s">
        <v>117</v>
      </c>
      <c r="C98" s="36"/>
    </row>
    <row r="99" spans="1:6" s="3" customFormat="1" ht="15.75" x14ac:dyDescent="0.25">
      <c r="A99" s="23"/>
      <c r="B99" s="34" t="s">
        <v>118</v>
      </c>
      <c r="C99" s="36"/>
    </row>
    <row r="100" spans="1:6" s="3" customFormat="1" ht="15.75" x14ac:dyDescent="0.25">
      <c r="A100" s="23"/>
      <c r="B100" s="34" t="s">
        <v>119</v>
      </c>
      <c r="C100" s="36"/>
    </row>
    <row r="101" spans="1:6" s="3" customFormat="1" ht="31.5" x14ac:dyDescent="0.25">
      <c r="A101" s="23"/>
      <c r="B101" s="34" t="s">
        <v>120</v>
      </c>
      <c r="C101" s="36">
        <v>1752.3</v>
      </c>
    </row>
    <row r="102" spans="1:6" s="3" customFormat="1" ht="15.75" x14ac:dyDescent="0.25">
      <c r="A102" s="23"/>
      <c r="B102" s="32" t="s">
        <v>121</v>
      </c>
      <c r="C102" s="25">
        <f>SUM(C84:C101)</f>
        <v>6027.3950000000004</v>
      </c>
    </row>
    <row r="103" spans="1:6" s="3" customFormat="1" ht="15.75" x14ac:dyDescent="0.25">
      <c r="A103" s="23" t="s">
        <v>122</v>
      </c>
      <c r="B103" s="32" t="s">
        <v>123</v>
      </c>
      <c r="C103" s="25">
        <v>14298.144000000002</v>
      </c>
    </row>
    <row r="104" spans="1:6" s="3" customFormat="1" ht="15.75" x14ac:dyDescent="0.25">
      <c r="A104" s="30">
        <v>11</v>
      </c>
      <c r="B104" s="28" t="s">
        <v>124</v>
      </c>
      <c r="C104" s="25">
        <f>106725.432*0.75</f>
        <v>80044.073999999993</v>
      </c>
    </row>
    <row r="105" spans="1:6" s="3" customFormat="1" ht="15.75" x14ac:dyDescent="0.25">
      <c r="A105" s="30"/>
      <c r="B105" s="32" t="s">
        <v>125</v>
      </c>
      <c r="C105" s="25">
        <f>C37+C47+C56+C62+C68+C71+C72+C73+C80+C102+C103+C104</f>
        <v>465789.30940000003</v>
      </c>
    </row>
    <row r="106" spans="1:6" s="26" customFormat="1" ht="15.75" x14ac:dyDescent="0.25">
      <c r="A106" s="41"/>
      <c r="B106" s="42" t="s">
        <v>130</v>
      </c>
      <c r="C106" s="43">
        <v>533900.74</v>
      </c>
      <c r="D106" s="44"/>
      <c r="E106" s="45"/>
      <c r="F106" s="45"/>
    </row>
    <row r="107" spans="1:6" s="46" customFormat="1" ht="15.75" x14ac:dyDescent="0.25">
      <c r="A107" s="41"/>
      <c r="B107" s="42" t="s">
        <v>131</v>
      </c>
      <c r="C107" s="43">
        <v>522058.94</v>
      </c>
      <c r="D107" s="44"/>
      <c r="E107" s="44"/>
      <c r="F107" s="44"/>
    </row>
    <row r="108" spans="1:6" s="46" customFormat="1" ht="15.75" x14ac:dyDescent="0.25">
      <c r="A108" s="41"/>
      <c r="B108" s="42" t="s">
        <v>133</v>
      </c>
      <c r="C108" s="47">
        <f>C107-C105</f>
        <v>56269.630599999975</v>
      </c>
      <c r="D108" s="45"/>
      <c r="E108" s="45"/>
      <c r="F108" s="45"/>
    </row>
    <row r="109" spans="1:6" s="46" customFormat="1" ht="15.75" x14ac:dyDescent="0.25">
      <c r="A109" s="41"/>
      <c r="B109" s="42" t="s">
        <v>132</v>
      </c>
      <c r="C109" s="47">
        <f>C29+C108</f>
        <v>289521.34609000006</v>
      </c>
      <c r="D109" s="45"/>
      <c r="E109" s="45"/>
      <c r="F109" s="45"/>
    </row>
    <row r="110" spans="1:6" s="48" customFormat="1" ht="15.75" x14ac:dyDescent="0.25"/>
    <row r="111" spans="1:6" s="48" customFormat="1" ht="15.75" x14ac:dyDescent="0.25"/>
    <row r="112" spans="1:6" s="48" customFormat="1" ht="15.75" x14ac:dyDescent="0.25"/>
    <row r="113" s="48" customFormat="1" ht="15.75" x14ac:dyDescent="0.25"/>
    <row r="114" s="48" customFormat="1" ht="15.75" x14ac:dyDescent="0.25"/>
  </sheetData>
  <mergeCells count="3">
    <mergeCell ref="A25:B25"/>
    <mergeCell ref="A26:B26"/>
    <mergeCell ref="A27:B2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2024-02-01T02:58:22Z</dcterms:created>
  <dcterms:modified xsi:type="dcterms:W3CDTF">2024-03-12T07:19:53Z</dcterms:modified>
</cp:coreProperties>
</file>