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4\Строителей\"/>
    </mc:Choice>
  </mc:AlternateContent>
  <bookViews>
    <workbookView xWindow="0" yWindow="0" windowWidth="2325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13" i="1" l="1"/>
  <c r="C112" i="1" l="1"/>
  <c r="C114" i="1" s="1"/>
  <c r="C117" i="1" s="1"/>
  <c r="C118" i="1" s="1"/>
  <c r="C89" i="1"/>
  <c r="C80" i="1"/>
  <c r="C77" i="1"/>
  <c r="C71" i="1"/>
  <c r="C62" i="1"/>
  <c r="C50" i="1"/>
  <c r="B9" i="1"/>
</calcChain>
</file>

<file path=xl/sharedStrings.xml><?xml version="1.0" encoding="utf-8"?>
<sst xmlns="http://schemas.openxmlformats.org/spreadsheetml/2006/main" count="155" uniqueCount="154">
  <si>
    <t xml:space="preserve">Затраты на управление, содержание и текущий ремонт общедомового оборудования </t>
  </si>
  <si>
    <t>многоквартирных жилых домов, обслуживаемых ООО "ЖЭК №4"</t>
  </si>
  <si>
    <t>ул.Строителей, 27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</si>
  <si>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</si>
  <si>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</si>
  <si>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</si>
  <si>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</si>
  <si>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</si>
  <si>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</si>
  <si>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</si>
  <si>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</si>
  <si>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</si>
  <si>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</si>
  <si>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</si>
  <si>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</si>
  <si>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</si>
  <si>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</si>
  <si>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</si>
  <si>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Количество мусоропроводов</t>
  </si>
  <si>
    <t>ж</t>
  </si>
  <si>
    <t>Площадь мусороприемных камер</t>
  </si>
  <si>
    <t>Количество клапанов мусоропровода</t>
  </si>
  <si>
    <t>Длина ствола мусоропровода</t>
  </si>
  <si>
    <t>з</t>
  </si>
  <si>
    <t>Площадь чердаков</t>
  </si>
  <si>
    <t>и</t>
  </si>
  <si>
    <t>Площадь подвала</t>
  </si>
  <si>
    <t>к</t>
  </si>
  <si>
    <t>Площадь  кровли (снег + сосули))</t>
  </si>
  <si>
    <t>л</t>
  </si>
  <si>
    <t>Площадь придомовой территории (ручная уборка лето)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</si>
  <si>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</si>
  <si>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</si>
  <si>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</si>
  <si>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</si>
  <si>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</si>
  <si>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</si>
  <si>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н</t>
  </si>
  <si>
    <t>Количество лифтов</t>
  </si>
  <si>
    <t>Площадь пола кабины лифта</t>
  </si>
  <si>
    <t>Площадь элементов кабины лифта</t>
  </si>
  <si>
    <t>п</t>
  </si>
  <si>
    <t>Площадь газонов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</si>
  <si>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</si>
  <si>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</si>
  <si>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</si>
  <si>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</si>
  <si>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</si>
  <si>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</si>
  <si>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</si>
  <si>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</si>
  <si>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мытье окон (1п)</t>
  </si>
  <si>
    <t>1.4.</t>
  </si>
  <si>
    <t>Мытье окон</t>
  </si>
  <si>
    <t>Удаление с крыш снега и наледи (сбивание сосулей)</t>
  </si>
  <si>
    <t xml:space="preserve">            ИТОГО по п. 1 :</t>
  </si>
  <si>
    <t xml:space="preserve">   3.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</si>
  <si>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</si>
  <si>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</si>
  <si>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</si>
  <si>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</si>
  <si>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</si>
  <si>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</si>
  <si>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</si>
  <si>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</si>
  <si>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>Подметание снега  до 2-х см</t>
  </si>
  <si>
    <t>Подметание снега  более 2-х см</t>
  </si>
  <si>
    <t xml:space="preserve"> 2.5</t>
  </si>
  <si>
    <t xml:space="preserve">Сдвижка и подметание территории в зимний период (механизированная уборка) </t>
  </si>
  <si>
    <t>2.6.</t>
  </si>
  <si>
    <t>Посыпка пешеходных дорожек и проездов противогололедными материалами шириной 0,5м</t>
  </si>
  <si>
    <t>2.7.</t>
  </si>
  <si>
    <t>Очистка пешеходных дорожек, отмомтки  и проездов от наледи и льда шириной 0,5м</t>
  </si>
  <si>
    <t>2.9.</t>
  </si>
  <si>
    <t>Кошение газонов</t>
  </si>
  <si>
    <t xml:space="preserve">            ИТОГО по п. 3 :</t>
  </si>
  <si>
    <t xml:space="preserve">   3. Подготовка многоквартирного дома к сезонной эксплуатации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</si>
  <si>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</si>
  <si>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</si>
  <si>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</si>
  <si>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</si>
  <si>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</si>
  <si>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</si>
  <si>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</si>
  <si>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 xml:space="preserve"> 3.6</t>
  </si>
  <si>
    <t>Замена ламп освещения подъездов, подвалов,</t>
  </si>
  <si>
    <t xml:space="preserve">   4. Проведение технических осмотров и мелкий ремонт</t>
  </si>
  <si>
    <t>4.1.</t>
  </si>
  <si>
    <t>Проведение технических осмотров констр.элементов и устранение незначительных неисправностей систем вентиляции (прочистка) в пределах доступности при необходимости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</si>
  <si>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</si>
  <si>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</si>
  <si>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</si>
  <si>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</si>
  <si>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</si>
  <si>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</si>
  <si>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</si>
  <si>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</si>
  <si>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</si>
  <si>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</si>
  <si>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Диспетчкрское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</si>
  <si>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</si>
  <si>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</si>
  <si>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</si>
  <si>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</si>
  <si>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</si>
  <si>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</si>
  <si>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</si>
  <si>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</si>
  <si>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</si>
  <si>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</si>
  <si>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 xml:space="preserve"> 8.4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</si>
  <si>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</si>
  <si>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 xml:space="preserve"> 8.5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</si>
  <si>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</si>
  <si>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 xml:space="preserve"> 8.6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</si>
  <si>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</si>
  <si>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 xml:space="preserve">            ИТОГО по п. 8 :</t>
  </si>
  <si>
    <t xml:space="preserve">  9. Текущий ремонт</t>
  </si>
  <si>
    <t>9.1.</t>
  </si>
  <si>
    <t>Текущий ремонт электрооборудования (непредвиденные работы</t>
  </si>
  <si>
    <t>9.2.</t>
  </si>
  <si>
    <t>Текущий ремонт систем водоснабжения и водоотведения (непредвиденные работы</t>
  </si>
  <si>
    <t>устранение засора канализационного коллектора Ду 100 мм ( 2-3 подъезды)</t>
  </si>
  <si>
    <t>замена вентиля Ду 25мм на стояке ХВС (квартира № 25) с отжигом</t>
  </si>
  <si>
    <t>замена сбросного вентиля  Ду 15мм на стояке ХВС (квартира № 25) с отжигом</t>
  </si>
  <si>
    <t>устранение засора канализационного выпуска Ду 100 мм (5-6 подъезды)</t>
  </si>
  <si>
    <t xml:space="preserve"> 9.3</t>
  </si>
  <si>
    <t>Текущий ремонт систем конструкт.элементов) (непредвиденные работы</t>
  </si>
  <si>
    <t>очистка канализационных стояков от куржака и наледи</t>
  </si>
  <si>
    <t>1-6 подъезд очистка козырьков над входами от снега и льда</t>
  </si>
  <si>
    <t>открытие продухов</t>
  </si>
  <si>
    <t>предоставление собственникам МКД для проведения субботника   инструмента и хоз.мешков 8уп*149</t>
  </si>
  <si>
    <t>ремонт крыльца 1 подъезд (СМЕТА)</t>
  </si>
  <si>
    <t>ремонт крыльца 3 подъезд (СМЕТА)</t>
  </si>
  <si>
    <t>спиливание дерева Ду 110мм с распиловкой и перенос распиленных веток на стоянку ТКО</t>
  </si>
  <si>
    <t xml:space="preserve">закрытие продухов </t>
  </si>
  <si>
    <t>утепление продухов мателиалами б/у</t>
  </si>
  <si>
    <t>валка дерева Ду 110 мм с распиловкой и перенос распиленных веток на стоянку ТКО</t>
  </si>
  <si>
    <t>заготовка дресвы с выгрузкой из автомобиля вручную для подсыпки в зимний период</t>
  </si>
  <si>
    <t>уборка снега из чердачного помещения с выносом на кровлю (после урагана) - 1,4 подъезды</t>
  </si>
  <si>
    <t>очистка канализационных стояков от куржака и наледи 1-6пп</t>
  </si>
  <si>
    <t xml:space="preserve">            ИТОГО по п. 9 : Непредвиденные</t>
  </si>
  <si>
    <t>Управление многоквартирным домом</t>
  </si>
  <si>
    <t>13.</t>
  </si>
  <si>
    <t xml:space="preserve">   Сумма затрат по дому :</t>
  </si>
  <si>
    <t>по управлению и обслуживанию</t>
  </si>
  <si>
    <t>МКД по ул.Строителей 27</t>
  </si>
  <si>
    <t xml:space="preserve">Отчет за 2023 г. </t>
  </si>
  <si>
    <t>Результат на 01.01.2023 г. ("+" экономия, "-" перерасход)</t>
  </si>
  <si>
    <r>
      <t>установка</t>
    </r>
    <r>
      <rPr>
        <b/>
        <sz val="12"/>
        <rFont val="Times New Roman"/>
        <family val="1"/>
        <charset val="204"/>
      </rPr>
      <t xml:space="preserve"> новой скамейки</t>
    </r>
    <r>
      <rPr>
        <sz val="12"/>
        <color indexed="8"/>
        <rFont val="Times New Roman"/>
        <family val="1"/>
        <charset val="204"/>
      </rPr>
      <t xml:space="preserve"> с помощью эл.сварки</t>
    </r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</si>
  <si>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</si>
  <si>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</si>
  <si>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</si>
  <si>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2023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</si>
</sst>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i/>
      <u/>
      <sz val="8"/>
      <name val="Arial Cyr"/>
      <charset val="204"/>
    </font>
    <font>
      <b/>
      <i/>
      <sz val="8"/>
      <name val="Arial Cyr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2" fillId="0" borderId="0" xfId="0" applyFont="1" applyFill="1"/>
    <xf numFmtId="2" fontId="7" fillId="0" borderId="0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9" fillId="0" borderId="0" xfId="1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2" fontId="9" fillId="0" borderId="7" xfId="0" applyNumberFormat="1" applyFont="1" applyFill="1" applyBorder="1" applyAlignment="1">
      <alignment vertical="center" wrapText="1"/>
    </xf>
    <xf numFmtId="0" fontId="7" fillId="0" borderId="0" xfId="0" applyFont="1" applyFill="1" applyAlignment="1">
      <alignment vertical="center"/>
    </xf>
    <xf numFmtId="0" fontId="7" fillId="0" borderId="7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 wrapText="1"/>
    </xf>
    <xf numFmtId="2" fontId="7" fillId="0" borderId="7" xfId="0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vertical="center" wrapText="1"/>
    </xf>
    <xf numFmtId="2" fontId="9" fillId="0" borderId="7" xfId="0" applyNumberFormat="1" applyFont="1" applyFill="1" applyBorder="1" applyAlignment="1">
      <alignment vertical="center"/>
    </xf>
    <xf numFmtId="16" fontId="7" fillId="0" borderId="7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center" vertical="center" wrapText="1"/>
    </xf>
    <xf numFmtId="2" fontId="7" fillId="0" borderId="7" xfId="0" applyNumberFormat="1" applyFont="1" applyFill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11" fillId="0" borderId="7" xfId="0" applyFont="1" applyBorder="1" applyAlignment="1">
      <alignment wrapText="1"/>
    </xf>
    <xf numFmtId="0" fontId="11" fillId="0" borderId="7" xfId="0" applyFont="1" applyBorder="1"/>
    <xf numFmtId="0" fontId="9" fillId="0" borderId="7" xfId="0" applyFont="1" applyBorder="1" applyAlignment="1">
      <alignment wrapText="1"/>
    </xf>
    <xf numFmtId="0" fontId="9" fillId="0" borderId="7" xfId="1" applyFont="1" applyBorder="1" applyAlignment="1">
      <alignment horizontal="center" wrapText="1"/>
    </xf>
    <xf numFmtId="0" fontId="9" fillId="0" borderId="7" xfId="1" applyFont="1" applyBorder="1" applyAlignment="1">
      <alignment wrapText="1"/>
    </xf>
    <xf numFmtId="2" fontId="9" fillId="0" borderId="7" xfId="2" applyNumberFormat="1" applyFont="1" applyFill="1" applyBorder="1" applyAlignment="1">
      <alignment wrapText="1"/>
    </xf>
    <xf numFmtId="2" fontId="7" fillId="0" borderId="0" xfId="1" applyNumberFormat="1" applyFont="1"/>
    <xf numFmtId="0" fontId="7" fillId="0" borderId="0" xfId="1" applyFont="1"/>
    <xf numFmtId="0" fontId="7" fillId="0" borderId="0" xfId="0" applyFont="1" applyBorder="1" applyAlignment="1">
      <alignment vertical="center"/>
    </xf>
    <xf numFmtId="2" fontId="9" fillId="0" borderId="7" xfId="2" applyNumberFormat="1" applyFont="1" applyBorder="1" applyAlignment="1">
      <alignment wrapText="1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2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2" fontId="7" fillId="0" borderId="0" xfId="0" applyNumberFormat="1" applyFont="1" applyFill="1" applyAlignment="1">
      <alignment vertical="center" wrapText="1"/>
    </xf>
    <xf numFmtId="2" fontId="7" fillId="0" borderId="0" xfId="0" applyNumberFormat="1" applyFont="1" applyFill="1"/>
    <xf numFmtId="0" fontId="7" fillId="0" borderId="0" xfId="0" applyFont="1" applyFill="1" applyAlignment="1">
      <alignment horizontal="left" vertical="center"/>
    </xf>
    <xf numFmtId="0" fontId="9" fillId="0" borderId="0" xfId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9"/>
  <sheetViews>
    <sheetView tabSelected="1" topLeftCell="A97" workbookViewId="0">
      <selection activeCell="C117" sqref="C117:C118"/>
    </sheetView>
  </sheetViews>
  <sheetFormatPr defaultColWidth="9.140625" defaultRowHeight="11.25" x14ac:dyDescent="0.2"/>
  <cols>
    <col min="1" max="1" width="5" style="20" customWidth="1"/>
    <col min="2" max="2" width="80.140625" style="20" customWidth="1"/>
    <col min="3" max="3" width="19.140625" style="20" customWidth="1"/>
    <col min="4" max="195" width="9.140625" style="20" customWidth="1"/>
    <col min="196" max="196" width="5" style="20" customWidth="1"/>
    <col min="197" max="197" width="56.28515625" style="20" customWidth="1"/>
    <col min="198" max="212" width="9.28515625" style="20" customWidth="1"/>
    <col min="213" max="227" width="9.140625" style="20" customWidth="1"/>
    <col min="228" max="228" width="16.42578125" style="20" customWidth="1"/>
    <col min="229" max="236" width="8.85546875" style="20" customWidth="1"/>
    <col min="237" max="16384" width="9.140625" style="20"/>
  </cols>
  <sheetData>
    <row r="1" spans="1:2" s="1" customFormat="1" hidden="1" x14ac:dyDescent="0.25">
      <c r="B1" s="2" t="s">
        <v>0</v>
      </c>
    </row>
    <row r="2" spans="1:2" s="1" customFormat="1" hidden="1" x14ac:dyDescent="0.25">
      <c r="B2" s="2" t="s">
        <v>1</v>
      </c>
    </row>
    <row r="3" spans="1:2" s="1" customFormat="1" hidden="1" x14ac:dyDescent="0.25">
      <c r="B3" s="3" t="s">
        <v>2</v>
      </c>
    </row>
    <row r="4" spans="1:2" s="1" customFormat="1" hidden="1" x14ac:dyDescent="0.25">
      <c r="A4" s="4"/>
      <c r="B4" s="5"/>
    </row>
    <row r="5" spans="1:2" s="1" customFormat="1" hidden="1" x14ac:dyDescent="0.25">
      <c r="A5" s="7"/>
      <c r="B5" s="8"/>
    </row>
    <row r="6" spans="1:2" s="1" customFormat="1" hidden="1" x14ac:dyDescent="0.25">
      <c r="A6" s="7"/>
      <c r="B6" s="8"/>
    </row>
    <row r="7" spans="1:2" s="1" customFormat="1" hidden="1" x14ac:dyDescent="0.25">
      <c r="A7" s="7"/>
      <c r="B7" s="8"/>
    </row>
    <row r="8" spans="1:2" s="1" customFormat="1" hidden="1" x14ac:dyDescent="0.25">
      <c r="A8" s="9"/>
      <c r="B8" s="10"/>
    </row>
    <row r="9" spans="1:2" s="1" customFormat="1" hidden="1" x14ac:dyDescent="0.25">
      <c r="A9" s="11">
        <v>1</v>
      </c>
      <c r="B9" s="11">
        <f>A9+1</f>
        <v>2</v>
      </c>
    </row>
    <row r="10" spans="1:2" s="1" customFormat="1" hidden="1" x14ac:dyDescent="0.25">
      <c r="A10" s="11"/>
      <c r="B10" s="12" t="s">
        <v>3</v>
      </c>
    </row>
    <row r="11" spans="1:2" s="1" customFormat="1" hidden="1" x14ac:dyDescent="0.25">
      <c r="A11" s="13" t="s">
        <v>4</v>
      </c>
      <c r="B11" s="14" t="s">
        <v>5</v>
      </c>
    </row>
    <row r="12" spans="1:2" s="1" customFormat="1" hidden="1" x14ac:dyDescent="0.25">
      <c r="A12" s="13" t="s">
        <v>6</v>
      </c>
      <c r="B12" s="14" t="s">
        <v>7</v>
      </c>
    </row>
    <row r="13" spans="1:2" s="1" customFormat="1" hidden="1" x14ac:dyDescent="0.25">
      <c r="A13" s="11" t="s">
        <v>8</v>
      </c>
      <c r="B13" s="15" t="s">
        <v>9</v>
      </c>
    </row>
    <row r="14" spans="1:2" s="1" customFormat="1" hidden="1" x14ac:dyDescent="0.25">
      <c r="A14" s="13" t="s">
        <v>10</v>
      </c>
      <c r="B14" s="14" t="s">
        <v>11</v>
      </c>
    </row>
    <row r="15" spans="1:2" s="1" customFormat="1" hidden="1" x14ac:dyDescent="0.25">
      <c r="A15" s="13" t="s">
        <v>12</v>
      </c>
      <c r="B15" s="14" t="s">
        <v>13</v>
      </c>
    </row>
    <row r="16" spans="1:2" s="1" customFormat="1" hidden="1" x14ac:dyDescent="0.25">
      <c r="A16" s="13"/>
      <c r="B16" s="14" t="s">
        <v>14</v>
      </c>
    </row>
    <row r="17" spans="1:2" s="1" customFormat="1" hidden="1" x14ac:dyDescent="0.25">
      <c r="A17" s="13"/>
      <c r="B17" s="14" t="s">
        <v>15</v>
      </c>
    </row>
    <row r="18" spans="1:2" s="1" customFormat="1" hidden="1" x14ac:dyDescent="0.25">
      <c r="A18" s="13" t="s">
        <v>16</v>
      </c>
      <c r="B18" s="14" t="s">
        <v>17</v>
      </c>
    </row>
    <row r="19" spans="1:2" s="1" customFormat="1" hidden="1" x14ac:dyDescent="0.25">
      <c r="A19" s="13"/>
      <c r="B19" s="14" t="s">
        <v>18</v>
      </c>
    </row>
    <row r="20" spans="1:2" s="1" customFormat="1" hidden="1" x14ac:dyDescent="0.25">
      <c r="A20" s="13" t="s">
        <v>19</v>
      </c>
      <c r="B20" s="14" t="s">
        <v>20</v>
      </c>
    </row>
    <row r="21" spans="1:2" s="1" customFormat="1" hidden="1" x14ac:dyDescent="0.25">
      <c r="A21" s="13"/>
      <c r="B21" s="14" t="s">
        <v>21</v>
      </c>
    </row>
    <row r="22" spans="1:2" s="1" customFormat="1" hidden="1" x14ac:dyDescent="0.25">
      <c r="A22" s="13"/>
      <c r="B22" s="14" t="s">
        <v>22</v>
      </c>
    </row>
    <row r="23" spans="1:2" s="1" customFormat="1" hidden="1" x14ac:dyDescent="0.25">
      <c r="A23" s="13" t="s">
        <v>23</v>
      </c>
      <c r="B23" s="14" t="s">
        <v>24</v>
      </c>
    </row>
    <row r="24" spans="1:2" s="1" customFormat="1" hidden="1" x14ac:dyDescent="0.25">
      <c r="A24" s="13" t="s">
        <v>25</v>
      </c>
      <c r="B24" s="14" t="s">
        <v>26</v>
      </c>
    </row>
    <row r="25" spans="1:2" s="1" customFormat="1" hidden="1" x14ac:dyDescent="0.25">
      <c r="A25" s="13" t="s">
        <v>27</v>
      </c>
      <c r="B25" s="14" t="s">
        <v>28</v>
      </c>
    </row>
    <row r="26" spans="1:2" s="1" customFormat="1" hidden="1" x14ac:dyDescent="0.25">
      <c r="A26" s="13" t="s">
        <v>29</v>
      </c>
      <c r="B26" s="16" t="s">
        <v>30</v>
      </c>
    </row>
    <row r="27" spans="1:2" s="1" customFormat="1" hidden="1" x14ac:dyDescent="0.25">
      <c r="A27" s="13"/>
      <c r="B27" s="16" t="s">
        <v>31</v>
      </c>
    </row>
    <row r="28" spans="1:2" s="1" customFormat="1" hidden="1" x14ac:dyDescent="0.25">
      <c r="A28" s="13"/>
      <c r="B28" s="16" t="s">
        <v>33</v>
      </c>
    </row>
    <row r="29" spans="1:2" s="1" customFormat="1" hidden="1" x14ac:dyDescent="0.25">
      <c r="A29" s="13"/>
      <c r="B29" s="16" t="s">
        <v>34</v>
      </c>
    </row>
    <row r="30" spans="1:2" s="1" customFormat="1" hidden="1" x14ac:dyDescent="0.25">
      <c r="A30" s="13"/>
      <c r="B30" s="16" t="s">
        <v>35</v>
      </c>
    </row>
    <row r="31" spans="1:2" s="1" customFormat="1" hidden="1" x14ac:dyDescent="0.25">
      <c r="A31" s="13" t="s">
        <v>32</v>
      </c>
      <c r="B31" s="16" t="s">
        <v>36</v>
      </c>
    </row>
    <row r="32" spans="1:2" s="1" customFormat="1" hidden="1" x14ac:dyDescent="0.25">
      <c r="A32" s="13" t="s">
        <v>37</v>
      </c>
      <c r="B32" s="16" t="s">
        <v>38</v>
      </c>
    </row>
    <row r="33" spans="1:3" s="1" customFormat="1" hidden="1" x14ac:dyDescent="0.25">
      <c r="A33" s="13"/>
      <c r="B33" s="16" t="s">
        <v>39</v>
      </c>
    </row>
    <row r="34" spans="1:3" s="1" customFormat="1" hidden="1" x14ac:dyDescent="0.25">
      <c r="A34" s="13"/>
      <c r="B34" s="16" t="s">
        <v>40</v>
      </c>
    </row>
    <row r="35" spans="1:3" s="1" customFormat="1" hidden="1" x14ac:dyDescent="0.25">
      <c r="A35" s="13" t="s">
        <v>41</v>
      </c>
      <c r="B35" s="16" t="s">
        <v>42</v>
      </c>
    </row>
    <row r="36" spans="1:3" s="1" customFormat="1" hidden="1" x14ac:dyDescent="0.25">
      <c r="A36" s="6"/>
      <c r="B36" s="17"/>
    </row>
    <row r="37" spans="1:3" s="22" customFormat="1" ht="15.75" x14ac:dyDescent="0.25">
      <c r="A37" s="61" t="s">
        <v>147</v>
      </c>
      <c r="B37" s="61"/>
      <c r="C37" s="21"/>
    </row>
    <row r="38" spans="1:3" s="22" customFormat="1" ht="15.75" x14ac:dyDescent="0.25">
      <c r="A38" s="61" t="s">
        <v>145</v>
      </c>
      <c r="B38" s="61"/>
      <c r="C38" s="21"/>
    </row>
    <row r="39" spans="1:3" s="22" customFormat="1" ht="15.75" x14ac:dyDescent="0.25">
      <c r="A39" s="61" t="s">
        <v>146</v>
      </c>
      <c r="B39" s="61"/>
      <c r="C39" s="21"/>
    </row>
    <row r="40" spans="1:3" s="22" customFormat="1" ht="15.75" x14ac:dyDescent="0.25">
      <c r="A40" s="23"/>
      <c r="B40" s="23"/>
      <c r="C40" s="21"/>
    </row>
    <row r="41" spans="1:3" s="27" customFormat="1" ht="15.75" x14ac:dyDescent="0.25">
      <c r="A41" s="24"/>
      <c r="B41" s="25" t="s">
        <v>148</v>
      </c>
      <c r="C41" s="26">
        <v>-25259.949670666887</v>
      </c>
    </row>
    <row r="42" spans="1:3" s="18" customFormat="1" ht="15.75" x14ac:dyDescent="0.25">
      <c r="A42" s="28"/>
      <c r="B42" s="29" t="s">
        <v>43</v>
      </c>
      <c r="C42" s="28"/>
    </row>
    <row r="43" spans="1:3" s="18" customFormat="1" ht="15.75" x14ac:dyDescent="0.25">
      <c r="A43" s="30" t="s">
        <v>44</v>
      </c>
      <c r="B43" s="31" t="s">
        <v>45</v>
      </c>
      <c r="C43" s="32">
        <v>38609.063999999998</v>
      </c>
    </row>
    <row r="44" spans="1:3" s="18" customFormat="1" ht="15.75" x14ac:dyDescent="0.25">
      <c r="A44" s="30"/>
      <c r="B44" s="31" t="s">
        <v>46</v>
      </c>
      <c r="C44" s="32">
        <v>19048.824000000001</v>
      </c>
    </row>
    <row r="45" spans="1:3" s="18" customFormat="1" ht="15.75" x14ac:dyDescent="0.25">
      <c r="A45" s="28" t="s">
        <v>47</v>
      </c>
      <c r="B45" s="31" t="s">
        <v>48</v>
      </c>
      <c r="C45" s="32">
        <v>41995.824000000015</v>
      </c>
    </row>
    <row r="46" spans="1:3" s="18" customFormat="1" ht="15.75" x14ac:dyDescent="0.25">
      <c r="A46" s="28"/>
      <c r="B46" s="31" t="s">
        <v>49</v>
      </c>
      <c r="C46" s="32">
        <v>47658.552000000018</v>
      </c>
    </row>
    <row r="47" spans="1:3" s="18" customFormat="1" ht="47.25" x14ac:dyDescent="0.25">
      <c r="A47" s="28" t="s">
        <v>50</v>
      </c>
      <c r="B47" s="31" t="s">
        <v>51</v>
      </c>
      <c r="C47" s="32">
        <v>9409.9680000000008</v>
      </c>
    </row>
    <row r="48" spans="1:3" s="18" customFormat="1" ht="15.75" x14ac:dyDescent="0.25">
      <c r="A48" s="30" t="s">
        <v>52</v>
      </c>
      <c r="B48" s="31" t="s">
        <v>53</v>
      </c>
      <c r="C48" s="32">
        <v>565.43999999999994</v>
      </c>
    </row>
    <row r="49" spans="1:3" s="18" customFormat="1" ht="15.75" x14ac:dyDescent="0.25">
      <c r="A49" s="30">
        <v>1.8</v>
      </c>
      <c r="B49" s="31" t="s">
        <v>54</v>
      </c>
      <c r="C49" s="32">
        <v>29931.33</v>
      </c>
    </row>
    <row r="50" spans="1:3" s="18" customFormat="1" ht="15.75" x14ac:dyDescent="0.25">
      <c r="A50" s="30"/>
      <c r="B50" s="33" t="s">
        <v>55</v>
      </c>
      <c r="C50" s="34">
        <f>SUM(C43:C49)</f>
        <v>187219.00200000004</v>
      </c>
    </row>
    <row r="51" spans="1:3" s="18" customFormat="1" ht="15.75" x14ac:dyDescent="0.25">
      <c r="A51" s="30"/>
      <c r="B51" s="29" t="s">
        <v>56</v>
      </c>
      <c r="C51" s="32"/>
    </row>
    <row r="52" spans="1:3" s="18" customFormat="1" ht="15.75" x14ac:dyDescent="0.25">
      <c r="A52" s="30" t="s">
        <v>57</v>
      </c>
      <c r="B52" s="31" t="s">
        <v>58</v>
      </c>
      <c r="C52" s="32">
        <v>13240.049999999997</v>
      </c>
    </row>
    <row r="53" spans="1:3" s="18" customFormat="1" ht="15.75" x14ac:dyDescent="0.25">
      <c r="A53" s="35" t="s">
        <v>59</v>
      </c>
      <c r="B53" s="31" t="s">
        <v>60</v>
      </c>
      <c r="C53" s="32">
        <v>32903.200000000004</v>
      </c>
    </row>
    <row r="54" spans="1:3" s="18" customFormat="1" ht="15.75" x14ac:dyDescent="0.25">
      <c r="A54" s="35" t="s">
        <v>61</v>
      </c>
      <c r="B54" s="31" t="s">
        <v>62</v>
      </c>
      <c r="C54" s="32">
        <v>13030.415000000001</v>
      </c>
    </row>
    <row r="55" spans="1:3" s="18" customFormat="1" ht="15.75" x14ac:dyDescent="0.25">
      <c r="A55" s="35" t="s">
        <v>63</v>
      </c>
      <c r="B55" s="31" t="s">
        <v>64</v>
      </c>
      <c r="C55" s="32">
        <v>5823.3600000000006</v>
      </c>
    </row>
    <row r="56" spans="1:3" s="18" customFormat="1" ht="15.75" x14ac:dyDescent="0.25">
      <c r="A56" s="35"/>
      <c r="B56" s="31" t="s">
        <v>65</v>
      </c>
      <c r="C56" s="32">
        <v>21549.199999999997</v>
      </c>
    </row>
    <row r="57" spans="1:3" s="18" customFormat="1" ht="15.75" x14ac:dyDescent="0.25">
      <c r="A57" s="35"/>
      <c r="B57" s="31" t="s">
        <v>66</v>
      </c>
      <c r="C57" s="32">
        <v>22775.428000000007</v>
      </c>
    </row>
    <row r="58" spans="1:3" s="18" customFormat="1" ht="22.15" customHeight="1" x14ac:dyDescent="0.25">
      <c r="A58" s="30" t="s">
        <v>67</v>
      </c>
      <c r="B58" s="31" t="s">
        <v>68</v>
      </c>
      <c r="C58" s="32">
        <v>9309.02</v>
      </c>
    </row>
    <row r="59" spans="1:3" s="18" customFormat="1" ht="31.5" x14ac:dyDescent="0.25">
      <c r="A59" s="30" t="s">
        <v>69</v>
      </c>
      <c r="B59" s="31" t="s">
        <v>70</v>
      </c>
      <c r="C59" s="32">
        <v>3005.1</v>
      </c>
    </row>
    <row r="60" spans="1:3" s="18" customFormat="1" ht="31.5" x14ac:dyDescent="0.25">
      <c r="A60" s="30" t="s">
        <v>71</v>
      </c>
      <c r="B60" s="31" t="s">
        <v>72</v>
      </c>
      <c r="C60" s="32">
        <v>8783.4239999999991</v>
      </c>
    </row>
    <row r="61" spans="1:3" s="18" customFormat="1" ht="15.75" x14ac:dyDescent="0.25">
      <c r="A61" s="30" t="s">
        <v>73</v>
      </c>
      <c r="B61" s="31" t="s">
        <v>74</v>
      </c>
      <c r="C61" s="32">
        <v>20972.263999999999</v>
      </c>
    </row>
    <row r="62" spans="1:3" s="18" customFormat="1" ht="15.75" x14ac:dyDescent="0.25">
      <c r="A62" s="30"/>
      <c r="B62" s="33" t="s">
        <v>75</v>
      </c>
      <c r="C62" s="34">
        <f>SUM(C52:C61)</f>
        <v>151391.46100000004</v>
      </c>
    </row>
    <row r="63" spans="1:3" s="18" customFormat="1" ht="15.75" x14ac:dyDescent="0.25">
      <c r="A63" s="30"/>
      <c r="B63" s="29" t="s">
        <v>76</v>
      </c>
      <c r="C63" s="32"/>
    </row>
    <row r="64" spans="1:3" s="18" customFormat="1" ht="31.5" x14ac:dyDescent="0.25">
      <c r="A64" s="30" t="s">
        <v>77</v>
      </c>
      <c r="B64" s="31" t="s">
        <v>78</v>
      </c>
      <c r="C64" s="32">
        <v>0</v>
      </c>
    </row>
    <row r="65" spans="1:3" s="18" customFormat="1" ht="16.5" customHeight="1" x14ac:dyDescent="0.25">
      <c r="A65" s="30"/>
      <c r="B65" s="31" t="s">
        <v>79</v>
      </c>
      <c r="C65" s="32">
        <v>53123</v>
      </c>
    </row>
    <row r="66" spans="1:3" s="18" customFormat="1" ht="16.5" customHeight="1" x14ac:dyDescent="0.25">
      <c r="A66" s="30"/>
      <c r="B66" s="31" t="s">
        <v>80</v>
      </c>
      <c r="C66" s="32">
        <v>29540.400000000001</v>
      </c>
    </row>
    <row r="67" spans="1:3" s="18" customFormat="1" ht="15.75" customHeight="1" x14ac:dyDescent="0.25">
      <c r="A67" s="30"/>
      <c r="B67" s="31" t="s">
        <v>81</v>
      </c>
      <c r="C67" s="32">
        <v>1096.95</v>
      </c>
    </row>
    <row r="68" spans="1:3" s="18" customFormat="1" ht="15.75" customHeight="1" x14ac:dyDescent="0.25">
      <c r="A68" s="30"/>
      <c r="B68" s="31" t="s">
        <v>82</v>
      </c>
      <c r="C68" s="32">
        <v>15650.85</v>
      </c>
    </row>
    <row r="69" spans="1:3" s="18" customFormat="1" ht="15.75" customHeight="1" x14ac:dyDescent="0.25">
      <c r="A69" s="30"/>
      <c r="B69" s="31" t="s">
        <v>83</v>
      </c>
      <c r="C69" s="32">
        <v>361.42</v>
      </c>
    </row>
    <row r="70" spans="1:3" s="18" customFormat="1" ht="15.75" x14ac:dyDescent="0.25">
      <c r="A70" s="30" t="s">
        <v>84</v>
      </c>
      <c r="B70" s="31" t="s">
        <v>85</v>
      </c>
      <c r="C70" s="32">
        <v>17895.570000000003</v>
      </c>
    </row>
    <row r="71" spans="1:3" s="18" customFormat="1" ht="15.75" x14ac:dyDescent="0.25">
      <c r="A71" s="30"/>
      <c r="B71" s="33" t="s">
        <v>75</v>
      </c>
      <c r="C71" s="34">
        <f>SUM(C65:C70)</f>
        <v>117668.19</v>
      </c>
    </row>
    <row r="72" spans="1:3" s="18" customFormat="1" ht="15.75" x14ac:dyDescent="0.25">
      <c r="A72" s="30"/>
      <c r="B72" s="29" t="s">
        <v>86</v>
      </c>
      <c r="C72" s="32"/>
    </row>
    <row r="73" spans="1:3" s="18" customFormat="1" ht="47.25" x14ac:dyDescent="0.25">
      <c r="A73" s="30" t="s">
        <v>87</v>
      </c>
      <c r="B73" s="31" t="s">
        <v>88</v>
      </c>
      <c r="C73" s="32">
        <v>21128.850000000002</v>
      </c>
    </row>
    <row r="74" spans="1:3" s="18" customFormat="1" ht="31.5" x14ac:dyDescent="0.25">
      <c r="A74" s="30" t="s">
        <v>89</v>
      </c>
      <c r="B74" s="31" t="s">
        <v>90</v>
      </c>
      <c r="C74" s="32">
        <v>42257.700000000004</v>
      </c>
    </row>
    <row r="75" spans="1:3" s="18" customFormat="1" ht="47.25" x14ac:dyDescent="0.25">
      <c r="A75" s="30" t="s">
        <v>91</v>
      </c>
      <c r="B75" s="31" t="s">
        <v>92</v>
      </c>
      <c r="C75" s="32">
        <v>31693.275000000001</v>
      </c>
    </row>
    <row r="76" spans="1:3" s="18" customFormat="1" ht="31.5" x14ac:dyDescent="0.25">
      <c r="A76" s="30" t="s">
        <v>93</v>
      </c>
      <c r="B76" s="31" t="s">
        <v>94</v>
      </c>
      <c r="C76" s="32">
        <v>26780.600000000002</v>
      </c>
    </row>
    <row r="77" spans="1:3" s="18" customFormat="1" ht="15.75" x14ac:dyDescent="0.25">
      <c r="A77" s="30"/>
      <c r="B77" s="33" t="s">
        <v>95</v>
      </c>
      <c r="C77" s="34">
        <f>SUM(C73:C76)</f>
        <v>121860.42500000002</v>
      </c>
    </row>
    <row r="78" spans="1:3" s="18" customFormat="1" ht="31.5" x14ac:dyDescent="0.25">
      <c r="A78" s="36" t="s">
        <v>96</v>
      </c>
      <c r="B78" s="33" t="s">
        <v>97</v>
      </c>
      <c r="C78" s="32">
        <v>54256.80000000001</v>
      </c>
    </row>
    <row r="79" spans="1:3" s="18" customFormat="1" ht="15.75" x14ac:dyDescent="0.25">
      <c r="A79" s="36" t="s">
        <v>98</v>
      </c>
      <c r="B79" s="33" t="s">
        <v>99</v>
      </c>
      <c r="C79" s="32">
        <v>15129.299999999997</v>
      </c>
    </row>
    <row r="80" spans="1:3" s="18" customFormat="1" ht="15.75" x14ac:dyDescent="0.25">
      <c r="A80" s="36"/>
      <c r="B80" s="33" t="s">
        <v>100</v>
      </c>
      <c r="C80" s="34">
        <f>SUM(C78:C79)</f>
        <v>69386.100000000006</v>
      </c>
    </row>
    <row r="81" spans="1:3" s="18" customFormat="1" ht="15.75" x14ac:dyDescent="0.25">
      <c r="A81" s="36" t="s">
        <v>101</v>
      </c>
      <c r="B81" s="33" t="s">
        <v>102</v>
      </c>
      <c r="C81" s="34">
        <v>3035.1800000000003</v>
      </c>
    </row>
    <row r="82" spans="1:3" s="18" customFormat="1" ht="15.75" x14ac:dyDescent="0.25">
      <c r="A82" s="36" t="s">
        <v>103</v>
      </c>
      <c r="B82" s="33" t="s">
        <v>104</v>
      </c>
      <c r="C82" s="34">
        <v>3231.5740000000001</v>
      </c>
    </row>
    <row r="83" spans="1:3" s="18" customFormat="1" ht="15.75" x14ac:dyDescent="0.25">
      <c r="A83" s="36"/>
      <c r="B83" s="37" t="s">
        <v>105</v>
      </c>
      <c r="C83" s="32"/>
    </row>
    <row r="84" spans="1:3" s="18" customFormat="1" ht="15.75" x14ac:dyDescent="0.25">
      <c r="A84" s="30" t="s">
        <v>106</v>
      </c>
      <c r="B84" s="31" t="s">
        <v>107</v>
      </c>
      <c r="C84" s="32">
        <v>5368.44</v>
      </c>
    </row>
    <row r="85" spans="1:3" s="18" customFormat="1" ht="15.75" x14ac:dyDescent="0.25">
      <c r="A85" s="30" t="s">
        <v>108</v>
      </c>
      <c r="B85" s="31" t="s">
        <v>109</v>
      </c>
      <c r="C85" s="32">
        <v>4045.1999999999994</v>
      </c>
    </row>
    <row r="86" spans="1:3" s="18" customFormat="1" ht="31.5" x14ac:dyDescent="0.25">
      <c r="A86" s="30" t="s">
        <v>110</v>
      </c>
      <c r="B86" s="31" t="s">
        <v>111</v>
      </c>
      <c r="C86" s="32">
        <v>3938.52</v>
      </c>
    </row>
    <row r="87" spans="1:3" s="18" customFormat="1" ht="31.5" x14ac:dyDescent="0.25">
      <c r="A87" s="30" t="s">
        <v>112</v>
      </c>
      <c r="B87" s="31" t="s">
        <v>113</v>
      </c>
      <c r="C87" s="32">
        <v>3938.52</v>
      </c>
    </row>
    <row r="88" spans="1:3" s="18" customFormat="1" ht="31.5" x14ac:dyDescent="0.25">
      <c r="A88" s="30" t="s">
        <v>114</v>
      </c>
      <c r="B88" s="31" t="s">
        <v>115</v>
      </c>
      <c r="C88" s="32">
        <v>7877.04</v>
      </c>
    </row>
    <row r="89" spans="1:3" s="18" customFormat="1" ht="15.75" x14ac:dyDescent="0.25">
      <c r="A89" s="30"/>
      <c r="B89" s="33" t="s">
        <v>116</v>
      </c>
      <c r="C89" s="34">
        <f>SUM(C84:C88)</f>
        <v>25167.72</v>
      </c>
    </row>
    <row r="90" spans="1:3" s="19" customFormat="1" ht="15.75" x14ac:dyDescent="0.25">
      <c r="A90" s="38"/>
      <c r="B90" s="37" t="s">
        <v>117</v>
      </c>
      <c r="C90" s="39"/>
    </row>
    <row r="91" spans="1:3" s="19" customFormat="1" ht="15.75" x14ac:dyDescent="0.25">
      <c r="A91" s="38" t="s">
        <v>118</v>
      </c>
      <c r="B91" s="33" t="s">
        <v>119</v>
      </c>
      <c r="C91" s="39">
        <v>0</v>
      </c>
    </row>
    <row r="92" spans="1:3" s="19" customFormat="1" ht="31.5" x14ac:dyDescent="0.25">
      <c r="A92" s="38" t="s">
        <v>120</v>
      </c>
      <c r="B92" s="33" t="s">
        <v>121</v>
      </c>
      <c r="C92" s="39">
        <v>0</v>
      </c>
    </row>
    <row r="93" spans="1:3" s="19" customFormat="1" ht="15.75" x14ac:dyDescent="0.25">
      <c r="A93" s="38"/>
      <c r="B93" s="41" t="s">
        <v>122</v>
      </c>
      <c r="C93" s="39">
        <v>0</v>
      </c>
    </row>
    <row r="94" spans="1:3" s="19" customFormat="1" ht="15.75" x14ac:dyDescent="0.25">
      <c r="A94" s="38"/>
      <c r="B94" s="41" t="s">
        <v>123</v>
      </c>
      <c r="C94" s="39">
        <v>1054.28</v>
      </c>
    </row>
    <row r="95" spans="1:3" s="19" customFormat="1" ht="31.5" customHeight="1" x14ac:dyDescent="0.25">
      <c r="A95" s="40"/>
      <c r="B95" s="41" t="s">
        <v>124</v>
      </c>
      <c r="C95" s="39">
        <v>699.11</v>
      </c>
    </row>
    <row r="96" spans="1:3" s="19" customFormat="1" ht="15.75" x14ac:dyDescent="0.25">
      <c r="A96" s="40"/>
      <c r="B96" s="41" t="s">
        <v>125</v>
      </c>
      <c r="C96" s="39">
        <v>0</v>
      </c>
    </row>
    <row r="97" spans="1:3" s="19" customFormat="1" ht="15.75" x14ac:dyDescent="0.25">
      <c r="A97" s="38" t="s">
        <v>126</v>
      </c>
      <c r="B97" s="33" t="s">
        <v>127</v>
      </c>
      <c r="C97" s="39">
        <v>0</v>
      </c>
    </row>
    <row r="98" spans="1:3" s="19" customFormat="1" ht="15.75" x14ac:dyDescent="0.25">
      <c r="A98" s="40"/>
      <c r="B98" s="42" t="s">
        <v>128</v>
      </c>
      <c r="C98" s="39">
        <v>1752.3</v>
      </c>
    </row>
    <row r="99" spans="1:3" s="19" customFormat="1" ht="15.75" x14ac:dyDescent="0.25">
      <c r="A99" s="40"/>
      <c r="B99" s="41" t="s">
        <v>129</v>
      </c>
      <c r="C99" s="39">
        <v>0</v>
      </c>
    </row>
    <row r="100" spans="1:3" s="19" customFormat="1" ht="15.75" x14ac:dyDescent="0.25">
      <c r="A100" s="40"/>
      <c r="B100" s="43" t="s">
        <v>130</v>
      </c>
      <c r="C100" s="39"/>
    </row>
    <row r="101" spans="1:3" s="19" customFormat="1" ht="31.5" x14ac:dyDescent="0.25">
      <c r="A101" s="38"/>
      <c r="B101" s="44" t="s">
        <v>131</v>
      </c>
      <c r="C101" s="39">
        <v>1192</v>
      </c>
    </row>
    <row r="102" spans="1:3" s="19" customFormat="1" ht="15.75" x14ac:dyDescent="0.25">
      <c r="A102" s="38"/>
      <c r="B102" s="31" t="s">
        <v>132</v>
      </c>
      <c r="C102" s="39">
        <v>12251.83</v>
      </c>
    </row>
    <row r="103" spans="1:3" s="19" customFormat="1" ht="15.75" x14ac:dyDescent="0.25">
      <c r="A103" s="38"/>
      <c r="B103" s="31" t="s">
        <v>133</v>
      </c>
      <c r="C103" s="39">
        <v>30432.55</v>
      </c>
    </row>
    <row r="104" spans="1:3" s="19" customFormat="1" ht="31.5" x14ac:dyDescent="0.25">
      <c r="A104" s="38"/>
      <c r="B104" s="42" t="s">
        <v>134</v>
      </c>
      <c r="C104" s="39">
        <v>1166.5709999999999</v>
      </c>
    </row>
    <row r="105" spans="1:3" s="19" customFormat="1" ht="15.75" x14ac:dyDescent="0.25">
      <c r="A105" s="38"/>
      <c r="B105" s="43" t="s">
        <v>149</v>
      </c>
      <c r="C105" s="39">
        <v>10493.92</v>
      </c>
    </row>
    <row r="106" spans="1:3" s="19" customFormat="1" ht="15.75" x14ac:dyDescent="0.25">
      <c r="A106" s="38"/>
      <c r="B106" s="31" t="s">
        <v>135</v>
      </c>
      <c r="C106" s="39"/>
    </row>
    <row r="107" spans="1:3" s="19" customFormat="1" ht="15.75" x14ac:dyDescent="0.25">
      <c r="A107" s="38"/>
      <c r="B107" s="31" t="s">
        <v>136</v>
      </c>
      <c r="C107" s="39"/>
    </row>
    <row r="108" spans="1:3" s="19" customFormat="1" ht="31.5" x14ac:dyDescent="0.25">
      <c r="A108" s="38"/>
      <c r="B108" s="31" t="s">
        <v>137</v>
      </c>
      <c r="C108" s="39">
        <v>1166.5709999999999</v>
      </c>
    </row>
    <row r="109" spans="1:3" s="19" customFormat="1" ht="31.5" x14ac:dyDescent="0.25">
      <c r="A109" s="38"/>
      <c r="B109" s="31" t="s">
        <v>138</v>
      </c>
      <c r="C109" s="39">
        <v>633.67499999999995</v>
      </c>
    </row>
    <row r="110" spans="1:3" s="19" customFormat="1" ht="31.5" x14ac:dyDescent="0.25">
      <c r="A110" s="38"/>
      <c r="B110" s="31" t="s">
        <v>139</v>
      </c>
      <c r="C110" s="39">
        <v>1313.87</v>
      </c>
    </row>
    <row r="111" spans="1:3" s="19" customFormat="1" ht="15.75" x14ac:dyDescent="0.25">
      <c r="A111" s="38"/>
      <c r="B111" s="31" t="s">
        <v>140</v>
      </c>
      <c r="C111" s="39">
        <v>1752.3</v>
      </c>
    </row>
    <row r="112" spans="1:3" s="19" customFormat="1" ht="15.75" x14ac:dyDescent="0.25">
      <c r="A112" s="24"/>
      <c r="B112" s="33" t="s">
        <v>141</v>
      </c>
      <c r="C112" s="26">
        <f>SUM(C91:C111)</f>
        <v>63908.977000000006</v>
      </c>
    </row>
    <row r="113" spans="1:6" s="19" customFormat="1" ht="15.75" x14ac:dyDescent="0.25">
      <c r="A113" s="38"/>
      <c r="B113" s="33" t="s">
        <v>142</v>
      </c>
      <c r="C113" s="26">
        <f>218070.6*0.75</f>
        <v>163552.95000000001</v>
      </c>
    </row>
    <row r="114" spans="1:6" s="19" customFormat="1" ht="15.75" x14ac:dyDescent="0.25">
      <c r="A114" s="38" t="s">
        <v>143</v>
      </c>
      <c r="B114" s="33" t="s">
        <v>144</v>
      </c>
      <c r="C114" s="26">
        <f>C50+C62+C71+C77+C80+C81+C82+C89+C112+C113</f>
        <v>906421.57900000014</v>
      </c>
    </row>
    <row r="115" spans="1:6" s="27" customFormat="1" ht="15.75" x14ac:dyDescent="0.25">
      <c r="A115" s="45"/>
      <c r="B115" s="46" t="s">
        <v>150</v>
      </c>
      <c r="C115" s="47">
        <v>1056939.68</v>
      </c>
      <c r="D115" s="48"/>
      <c r="E115" s="49"/>
      <c r="F115" s="49"/>
    </row>
    <row r="116" spans="1:6" s="50" customFormat="1" ht="15.75" x14ac:dyDescent="0.25">
      <c r="A116" s="45"/>
      <c r="B116" s="46" t="s">
        <v>151</v>
      </c>
      <c r="C116" s="47">
        <v>1014058.19</v>
      </c>
      <c r="D116" s="48"/>
      <c r="E116" s="48"/>
      <c r="F116" s="48"/>
    </row>
    <row r="117" spans="1:6" s="50" customFormat="1" ht="15.75" x14ac:dyDescent="0.25">
      <c r="A117" s="45"/>
      <c r="B117" s="46" t="s">
        <v>153</v>
      </c>
      <c r="C117" s="51">
        <f>C116-C114</f>
        <v>107636.6109999998</v>
      </c>
      <c r="D117" s="49"/>
      <c r="E117" s="49"/>
      <c r="F117" s="49"/>
    </row>
    <row r="118" spans="1:6" s="50" customFormat="1" ht="15.75" x14ac:dyDescent="0.25">
      <c r="A118" s="45"/>
      <c r="B118" s="46" t="s">
        <v>152</v>
      </c>
      <c r="C118" s="51">
        <f>C41+C117</f>
        <v>82376.661329332914</v>
      </c>
      <c r="D118" s="49"/>
      <c r="E118" s="49"/>
      <c r="F118" s="49"/>
    </row>
    <row r="119" spans="1:6" s="53" customFormat="1" ht="15.75" x14ac:dyDescent="0.25">
      <c r="A119" s="52"/>
      <c r="C119" s="54"/>
    </row>
    <row r="120" spans="1:6" s="53" customFormat="1" ht="15.75" x14ac:dyDescent="0.25">
      <c r="A120" s="52"/>
      <c r="C120" s="54"/>
    </row>
    <row r="121" spans="1:6" s="53" customFormat="1" ht="15.75" x14ac:dyDescent="0.25">
      <c r="A121" s="52"/>
      <c r="C121" s="54"/>
    </row>
    <row r="122" spans="1:6" s="53" customFormat="1" ht="15.75" x14ac:dyDescent="0.25">
      <c r="A122" s="52"/>
      <c r="C122" s="54"/>
    </row>
    <row r="123" spans="1:6" s="53" customFormat="1" ht="15.75" x14ac:dyDescent="0.25">
      <c r="A123" s="52"/>
      <c r="C123" s="54"/>
    </row>
    <row r="124" spans="1:6" s="53" customFormat="1" ht="15.75" x14ac:dyDescent="0.25">
      <c r="A124" s="52"/>
      <c r="C124" s="54"/>
    </row>
    <row r="125" spans="1:6" s="53" customFormat="1" ht="15.75" x14ac:dyDescent="0.25">
      <c r="A125" s="52"/>
      <c r="C125" s="54"/>
    </row>
    <row r="126" spans="1:6" s="53" customFormat="1" ht="15.75" x14ac:dyDescent="0.25">
      <c r="A126" s="52"/>
      <c r="C126" s="54"/>
    </row>
    <row r="127" spans="1:6" s="27" customFormat="1" ht="15.75" x14ac:dyDescent="0.25">
      <c r="A127" s="60"/>
      <c r="B127" s="60"/>
      <c r="C127" s="55"/>
    </row>
    <row r="128" spans="1:6" s="57" customFormat="1" ht="15.75" x14ac:dyDescent="0.25">
      <c r="A128" s="56"/>
      <c r="C128" s="58"/>
    </row>
    <row r="129" spans="1:3" s="53" customFormat="1" ht="15.75" x14ac:dyDescent="0.25">
      <c r="A129" s="52"/>
      <c r="C129" s="59"/>
    </row>
  </sheetData>
  <mergeCells count="4">
    <mergeCell ref="A127:B127"/>
    <mergeCell ref="A37:B37"/>
    <mergeCell ref="A38:B38"/>
    <mergeCell ref="A39:B39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2024-02-01T03:43:10Z</dcterms:created>
  <dcterms:modified xsi:type="dcterms:W3CDTF">2024-03-18T03:40:30Z</dcterms:modified>
</cp:coreProperties>
</file>